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выкуп" sheetId="1" r:id="rId1"/>
    <sheet name="стройка" sheetId="2" r:id="rId2"/>
    <sheet name="дизайн.мебель" sheetId="3" r:id="rId3"/>
    <sheet name="кухня" sheetId="4" r:id="rId4"/>
    <sheet name="посуда" sheetId="5" r:id="rId5"/>
    <sheet name="организация" sheetId="6" r:id="rId6"/>
    <sheet name="маркетинг" sheetId="7" r:id="rId7"/>
    <sheet name="ФОТ" sheetId="8" r:id="rId8"/>
    <sheet name="Налоги" sheetId="11" r:id="rId9"/>
    <sheet name="выручка" sheetId="12" r:id="rId10"/>
    <sheet name="прибыль" sheetId="13" r:id="rId11"/>
  </sheets>
  <calcPr calcId="152511" refMode="R1C1"/>
</workbook>
</file>

<file path=xl/calcChain.xml><?xml version="1.0" encoding="utf-8"?>
<calcChain xmlns="http://schemas.openxmlformats.org/spreadsheetml/2006/main">
  <c r="B32" i="1" l="1"/>
  <c r="B10" i="12" l="1"/>
  <c r="B9" i="12"/>
  <c r="C7" i="12"/>
  <c r="C9" i="12" s="1"/>
  <c r="B7" i="12"/>
  <c r="D25" i="8" l="1"/>
  <c r="D51" i="4" l="1"/>
  <c r="D15" i="4"/>
  <c r="D12" i="4"/>
  <c r="D26" i="4" l="1"/>
  <c r="D27" i="4"/>
  <c r="D20" i="8" l="1"/>
  <c r="D21" i="8"/>
  <c r="D22" i="8"/>
  <c r="D23" i="8"/>
  <c r="D19" i="8"/>
  <c r="B7" i="11"/>
  <c r="D12" i="8"/>
  <c r="D16" i="8"/>
  <c r="D15" i="8"/>
  <c r="D14" i="8"/>
  <c r="D13" i="8"/>
  <c r="D10" i="8"/>
  <c r="D9" i="8"/>
  <c r="D8" i="8"/>
  <c r="D7" i="8"/>
  <c r="D6" i="8"/>
  <c r="E11" i="2"/>
  <c r="E12" i="2"/>
  <c r="E10" i="2"/>
  <c r="E7" i="2"/>
  <c r="E25" i="2"/>
  <c r="D11" i="8" l="1"/>
  <c r="D38" i="4"/>
  <c r="D39" i="4"/>
  <c r="D40" i="4"/>
  <c r="D41" i="4"/>
  <c r="D42" i="4"/>
  <c r="D43" i="4"/>
  <c r="D44" i="4"/>
  <c r="D45" i="4"/>
  <c r="D46" i="4"/>
  <c r="D47" i="4"/>
  <c r="D48" i="4"/>
  <c r="D49" i="4"/>
  <c r="D28" i="4"/>
  <c r="D29" i="4"/>
  <c r="D37" i="4"/>
  <c r="D36" i="4"/>
  <c r="D22" i="4"/>
  <c r="E54" i="3" l="1"/>
  <c r="E13" i="3"/>
  <c r="E14" i="3"/>
  <c r="E12" i="3"/>
  <c r="E15" i="3"/>
  <c r="E16" i="3"/>
  <c r="E17" i="3"/>
  <c r="E19" i="3"/>
  <c r="E20" i="3"/>
  <c r="E21" i="3"/>
  <c r="E22" i="3"/>
  <c r="E23" i="3"/>
  <c r="E26" i="3"/>
  <c r="E27" i="3"/>
  <c r="E28" i="3"/>
  <c r="E29" i="3"/>
  <c r="E31" i="3"/>
  <c r="E32" i="3"/>
  <c r="E33" i="3"/>
  <c r="E34" i="3"/>
  <c r="E35" i="3"/>
  <c r="E36" i="3"/>
  <c r="E37" i="3"/>
  <c r="E38" i="3"/>
  <c r="E39" i="3"/>
  <c r="E6" i="3"/>
  <c r="E7" i="3"/>
  <c r="E8" i="3"/>
  <c r="E9" i="3"/>
  <c r="E10" i="3"/>
  <c r="E11" i="3"/>
  <c r="D50" i="4"/>
  <c r="D35" i="4"/>
  <c r="D34" i="4"/>
  <c r="D33" i="4"/>
  <c r="D32" i="4"/>
  <c r="D31" i="4"/>
  <c r="D30" i="4"/>
  <c r="D25" i="4"/>
  <c r="D24" i="4"/>
  <c r="D23" i="4"/>
  <c r="D21" i="4"/>
  <c r="D20" i="4"/>
  <c r="D19" i="4"/>
  <c r="D18" i="4"/>
  <c r="D17" i="4"/>
  <c r="D14" i="4"/>
  <c r="D13" i="4"/>
  <c r="D11" i="4"/>
  <c r="D10" i="4"/>
  <c r="D9" i="4"/>
  <c r="D8" i="4"/>
  <c r="D7" i="4"/>
  <c r="D6" i="4"/>
  <c r="D5" i="4"/>
  <c r="B49" i="5"/>
  <c r="D48" i="5"/>
  <c r="D47" i="5"/>
  <c r="D46" i="5"/>
  <c r="D45" i="5"/>
  <c r="D44" i="5"/>
  <c r="D43" i="5"/>
  <c r="B28" i="5"/>
  <c r="B40" i="5"/>
  <c r="D33" i="5"/>
  <c r="D34" i="5"/>
  <c r="D35" i="5"/>
  <c r="D36" i="5"/>
  <c r="D37" i="5"/>
  <c r="D38" i="5"/>
  <c r="D39" i="5"/>
  <c r="D32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4" i="5"/>
  <c r="B12" i="6"/>
  <c r="B18" i="7"/>
  <c r="D40" i="5" l="1"/>
  <c r="D28" i="5"/>
  <c r="D49" i="5"/>
  <c r="D50" i="5" l="1"/>
</calcChain>
</file>

<file path=xl/sharedStrings.xml><?xml version="1.0" encoding="utf-8"?>
<sst xmlns="http://schemas.openxmlformats.org/spreadsheetml/2006/main" count="303" uniqueCount="266">
  <si>
    <t>покупка шатра и сборкf</t>
  </si>
  <si>
    <t>Транспортные (доставки, переезд, краны)</t>
  </si>
  <si>
    <t>Подсобные рабочие (узбеки, переезд и т.п.)</t>
  </si>
  <si>
    <t>наименование расхода</t>
  </si>
  <si>
    <t>Итого</t>
  </si>
  <si>
    <t>Строительные другие материалы</t>
  </si>
  <si>
    <t>Светильники</t>
  </si>
  <si>
    <t>Подлкючение к ЮТЕ</t>
  </si>
  <si>
    <t>Сантехника (работы, материалы)</t>
  </si>
  <si>
    <t>подключение к водоканалу</t>
  </si>
  <si>
    <t>Вытяжка и приточка</t>
  </si>
  <si>
    <t xml:space="preserve">Тепловое оборудование </t>
  </si>
  <si>
    <t>Мангал</t>
  </si>
  <si>
    <t>Столы, стулья, стелажи, стейшены</t>
  </si>
  <si>
    <t>Благоустройство</t>
  </si>
  <si>
    <t>Бухг и юридечиские программы и оборудование</t>
  </si>
  <si>
    <t>Маркетинг</t>
  </si>
  <si>
    <t>Музыкальное сопровождение</t>
  </si>
  <si>
    <t>Кухонное и барное оборудование и принадлежности</t>
  </si>
  <si>
    <t>Печь BBQ</t>
  </si>
  <si>
    <t>Столовая посуда и одноразованя</t>
  </si>
  <si>
    <t>Декор</t>
  </si>
  <si>
    <t>Продукты</t>
  </si>
  <si>
    <t>Роспотреб и другие</t>
  </si>
  <si>
    <t>Окна + входная группа</t>
  </si>
  <si>
    <t>комуналка</t>
  </si>
  <si>
    <t>утепление полов+теплый пол+финишный</t>
  </si>
  <si>
    <t>Замена каркаса</t>
  </si>
  <si>
    <t>Утепление стен</t>
  </si>
  <si>
    <t>стены кухня</t>
  </si>
  <si>
    <t>полы кухня</t>
  </si>
  <si>
    <t>Финишня отделка:</t>
  </si>
  <si>
    <t>стены зал</t>
  </si>
  <si>
    <t>полы зал</t>
  </si>
  <si>
    <t>Водоканал</t>
  </si>
  <si>
    <t>Сантехника</t>
  </si>
  <si>
    <t>Проект</t>
  </si>
  <si>
    <t>Транспортные</t>
  </si>
  <si>
    <t>Иследование, анализ рынка</t>
  </si>
  <si>
    <t>Предварительная рекламная компания</t>
  </si>
  <si>
    <t xml:space="preserve">    Организация мероприятий Gastromafia, "Связи решают всё"</t>
  </si>
  <si>
    <t xml:space="preserve">    Соцсети</t>
  </si>
  <si>
    <t xml:space="preserve">    Журналы и другие СМИ</t>
  </si>
  <si>
    <t>Бренд-Бук  "Счастливые люди"</t>
  </si>
  <si>
    <t>Сайт</t>
  </si>
  <si>
    <t>Yоutube канал и GTV</t>
  </si>
  <si>
    <t>Видео и аудио аппаратура ТВ</t>
  </si>
  <si>
    <t>Вывеска</t>
  </si>
  <si>
    <t xml:space="preserve">Внутренняя рекламма </t>
  </si>
  <si>
    <t>Торжественное открытие</t>
  </si>
  <si>
    <t>Приложение № 6</t>
  </si>
  <si>
    <t>Организационные вопросы</t>
  </si>
  <si>
    <t>Аренда</t>
  </si>
  <si>
    <t>Комунальные расходы</t>
  </si>
  <si>
    <t>ФОТ</t>
  </si>
  <si>
    <t>Обучение и подготовка</t>
  </si>
  <si>
    <t>Закупка продуктов и товаров</t>
  </si>
  <si>
    <t>Налоги</t>
  </si>
  <si>
    <t>Банковские, юридические и бухгалтерские услуги</t>
  </si>
  <si>
    <t>Приложение № 7</t>
  </si>
  <si>
    <t>Приложение № 5</t>
  </si>
  <si>
    <t>Столовая посуда/брендированая одноразовая</t>
  </si>
  <si>
    <t>тарелки под подачу горячего</t>
  </si>
  <si>
    <t>для первых блюд</t>
  </si>
  <si>
    <t>под салаты и закуски</t>
  </si>
  <si>
    <t>Подстановочные тарелки</t>
  </si>
  <si>
    <t>ножи</t>
  </si>
  <si>
    <t>вилки</t>
  </si>
  <si>
    <t>ложки суповые</t>
  </si>
  <si>
    <t>ложки чайные</t>
  </si>
  <si>
    <t>ложки кофейные</t>
  </si>
  <si>
    <t>Чайная пара</t>
  </si>
  <si>
    <t>Чайники</t>
  </si>
  <si>
    <t>Пара под американо</t>
  </si>
  <si>
    <t>Пара под эспресо</t>
  </si>
  <si>
    <t>Пара под капучино</t>
  </si>
  <si>
    <t>Лате</t>
  </si>
  <si>
    <t>Бокал под красное вино</t>
  </si>
  <si>
    <t>Бокал под белое вино</t>
  </si>
  <si>
    <t>Бокал под воду/сок</t>
  </si>
  <si>
    <t>Бокал под пиво</t>
  </si>
  <si>
    <t>Под кактели</t>
  </si>
  <si>
    <t>под лимонад</t>
  </si>
  <si>
    <t>Графин</t>
  </si>
  <si>
    <t>Роксы</t>
  </si>
  <si>
    <t>Рюмки</t>
  </si>
  <si>
    <t>кол-во</t>
  </si>
  <si>
    <t>цена</t>
  </si>
  <si>
    <t>сумма</t>
  </si>
  <si>
    <t>Посуда</t>
  </si>
  <si>
    <t>Для столов</t>
  </si>
  <si>
    <t>Соль/перец</t>
  </si>
  <si>
    <t>Подсвечник</t>
  </si>
  <si>
    <t>Салфетница</t>
  </si>
  <si>
    <t>Сахарница</t>
  </si>
  <si>
    <t>под цветок</t>
  </si>
  <si>
    <t>Ручники</t>
  </si>
  <si>
    <t>счетницы</t>
  </si>
  <si>
    <t>большие мельницы</t>
  </si>
  <si>
    <t>Одноразовая посуда</t>
  </si>
  <si>
    <t>Стаканы под кофе с крышкой</t>
  </si>
  <si>
    <t>Пакет бумажный</t>
  </si>
  <si>
    <t>Пакет салофановый</t>
  </si>
  <si>
    <t>Контейнера</t>
  </si>
  <si>
    <t>разные пакеты</t>
  </si>
  <si>
    <t>Наклейки</t>
  </si>
  <si>
    <t>Итого по разделу</t>
  </si>
  <si>
    <t>Приложение № 4</t>
  </si>
  <si>
    <t>Оборудование и утварь для кухни</t>
  </si>
  <si>
    <t>Приложение № 3</t>
  </si>
  <si>
    <t>1.</t>
  </si>
  <si>
    <t>Мебель:</t>
  </si>
  <si>
    <t>Стол 80/80</t>
  </si>
  <si>
    <t>Стол 80/120</t>
  </si>
  <si>
    <t>Стол 100/150</t>
  </si>
  <si>
    <t>Стол круглый 100</t>
  </si>
  <si>
    <t>Стол круглый 80</t>
  </si>
  <si>
    <t>Стулья имеющиеся (перетяжка)</t>
  </si>
  <si>
    <t>Стулья разные</t>
  </si>
  <si>
    <t>Диван линейный 5 метров</t>
  </si>
  <si>
    <t>Диван 1500/90</t>
  </si>
  <si>
    <t>Диван угловой</t>
  </si>
  <si>
    <t>2.</t>
  </si>
  <si>
    <t>Стейшн официанта</t>
  </si>
  <si>
    <t>Перегородки</t>
  </si>
  <si>
    <t>Мебель/Дизайн/Декор</t>
  </si>
  <si>
    <t>Уличная мебель:</t>
  </si>
  <si>
    <t>Столы</t>
  </si>
  <si>
    <t>Стулья</t>
  </si>
  <si>
    <t>Зонты</t>
  </si>
  <si>
    <t>Пуфы кресла</t>
  </si>
  <si>
    <t>столики</t>
  </si>
  <si>
    <t>3.</t>
  </si>
  <si>
    <t>Детская зона:</t>
  </si>
  <si>
    <t>Кухонка+стол+стулья</t>
  </si>
  <si>
    <t>Каркас</t>
  </si>
  <si>
    <t>Лесенка+второй ярус</t>
  </si>
  <si>
    <t>Горка+сухой басейн</t>
  </si>
  <si>
    <t>4.</t>
  </si>
  <si>
    <t>Лавка:</t>
  </si>
  <si>
    <t>Под десерты</t>
  </si>
  <si>
    <t>Под мороженое</t>
  </si>
  <si>
    <t>Фрукты овощи</t>
  </si>
  <si>
    <t>Сухофрукты+орехи</t>
  </si>
  <si>
    <t>Варенья+мед+консервация</t>
  </si>
  <si>
    <t>Тумбы под весы, упаковщика, касса</t>
  </si>
  <si>
    <t>Под журналы и визитки</t>
  </si>
  <si>
    <t>Под книги</t>
  </si>
  <si>
    <t>5.</t>
  </si>
  <si>
    <t>Гардеробная зона:</t>
  </si>
  <si>
    <t>Вешалы и плечики</t>
  </si>
  <si>
    <t>6.</t>
  </si>
  <si>
    <t>Куханная зона:</t>
  </si>
  <si>
    <t>Острова</t>
  </si>
  <si>
    <t>Кухня в сборе</t>
  </si>
  <si>
    <t>7.</t>
  </si>
  <si>
    <t>Барная стойка:</t>
  </si>
  <si>
    <t>Стекло с металлом</t>
  </si>
  <si>
    <t>холодильники</t>
  </si>
  <si>
    <t>8.</t>
  </si>
  <si>
    <t>Зелень</t>
  </si>
  <si>
    <t>9.</t>
  </si>
  <si>
    <t>Дизайнеры</t>
  </si>
  <si>
    <t>Декор туалета</t>
  </si>
  <si>
    <t>10.</t>
  </si>
  <si>
    <t>11.</t>
  </si>
  <si>
    <t>Всего по разделу</t>
  </si>
  <si>
    <t>Параконветомат</t>
  </si>
  <si>
    <t>Фритюрница</t>
  </si>
  <si>
    <t>Тестораскатка</t>
  </si>
  <si>
    <t>Плитка 4 камфорочная</t>
  </si>
  <si>
    <t>столы нерж</t>
  </si>
  <si>
    <t>Блендер ручной</t>
  </si>
  <si>
    <t>Соковыжемалка овощи, фрукты</t>
  </si>
  <si>
    <t>Блендер стакан</t>
  </si>
  <si>
    <t>Утварь:</t>
  </si>
  <si>
    <t>гастроёмкости глубокие</t>
  </si>
  <si>
    <t>гастроёмкости стандартные</t>
  </si>
  <si>
    <t>гастроёмкости плоские</t>
  </si>
  <si>
    <t>Кастрюля 5 л</t>
  </si>
  <si>
    <t>Скоровода 28д</t>
  </si>
  <si>
    <t>Сковорода 20 д</t>
  </si>
  <si>
    <t>Скалки</t>
  </si>
  <si>
    <t>Доски пластиковые</t>
  </si>
  <si>
    <t>Доски деревянные</t>
  </si>
  <si>
    <t>Ножи</t>
  </si>
  <si>
    <t>Сито конусное 28д</t>
  </si>
  <si>
    <t>Сито конусное 18д</t>
  </si>
  <si>
    <t>Сито обычное</t>
  </si>
  <si>
    <t>Лопатки</t>
  </si>
  <si>
    <t>Щипцы</t>
  </si>
  <si>
    <t>Поварёжки</t>
  </si>
  <si>
    <t>Соусная ложка</t>
  </si>
  <si>
    <t>Венчик</t>
  </si>
  <si>
    <t>Сотейник-соусник</t>
  </si>
  <si>
    <t>Прихватки</t>
  </si>
  <si>
    <t>Лоток для запекания</t>
  </si>
  <si>
    <t>Подставка с форфор блюдцем</t>
  </si>
  <si>
    <t>Диспенсер для соусов</t>
  </si>
  <si>
    <t>Миски полусферы</t>
  </si>
  <si>
    <t>Боксы с крышками для хранения</t>
  </si>
  <si>
    <t>Ящики для хранения овощей</t>
  </si>
  <si>
    <t>Соковыжемалка цитрус</t>
  </si>
  <si>
    <t>Холодильный стол</t>
  </si>
  <si>
    <t>Утепленеие пола пирог</t>
  </si>
  <si>
    <t>Утепление пола финишка</t>
  </si>
  <si>
    <t>Вытяжка-приточка</t>
  </si>
  <si>
    <t>Электричество:</t>
  </si>
  <si>
    <t>Подключение к станции</t>
  </si>
  <si>
    <t>проводка, разетки ит.п.</t>
  </si>
  <si>
    <t>Работка электриков на переделку внутри</t>
  </si>
  <si>
    <t>Отопление</t>
  </si>
  <si>
    <t>Кровля и утепление</t>
  </si>
  <si>
    <t>Смена перегародок</t>
  </si>
  <si>
    <t>Подсобные рабочие</t>
  </si>
  <si>
    <t>12.</t>
  </si>
  <si>
    <t>13.</t>
  </si>
  <si>
    <t>14.</t>
  </si>
  <si>
    <t>Приложение № 4 Кухонное оборудование и утварь</t>
  </si>
  <si>
    <t>Приложение № 8</t>
  </si>
  <si>
    <t>Фонд оплаты труда</t>
  </si>
  <si>
    <t>стоимость</t>
  </si>
  <si>
    <t>Шеф-повар</t>
  </si>
  <si>
    <t>Су-шеф</t>
  </si>
  <si>
    <t>Повар холодного цеха</t>
  </si>
  <si>
    <t>Повар горячий цеха</t>
  </si>
  <si>
    <t>Мойщица-уборщица</t>
  </si>
  <si>
    <t>Управляющий</t>
  </si>
  <si>
    <t>Кухня:</t>
  </si>
  <si>
    <t>Зал:</t>
  </si>
  <si>
    <t>Администратор</t>
  </si>
  <si>
    <t>Бармен</t>
  </si>
  <si>
    <t>Хостес</t>
  </si>
  <si>
    <t>Официант</t>
  </si>
  <si>
    <t>Уборщица</t>
  </si>
  <si>
    <t>Продавец лавки</t>
  </si>
  <si>
    <t>Приложение № 9</t>
  </si>
  <si>
    <t>ЕНВД 95 кв.м.</t>
  </si>
  <si>
    <t>Страховые выплаты</t>
  </si>
  <si>
    <t>Бухгалтер</t>
  </si>
  <si>
    <t>Доставщик продуктов</t>
  </si>
  <si>
    <t>Дворник</t>
  </si>
  <si>
    <t>Налог на ИП</t>
  </si>
  <si>
    <t>Кастрюля 50 л</t>
  </si>
  <si>
    <t>Кастрюля 21 л</t>
  </si>
  <si>
    <t>Сотейник на 4 л</t>
  </si>
  <si>
    <t>Сотейник 1,5 л</t>
  </si>
  <si>
    <t>Сотейник с крышкой 11 л</t>
  </si>
  <si>
    <t>Сотейник 3 л</t>
  </si>
  <si>
    <t xml:space="preserve">Мусорные баки </t>
  </si>
  <si>
    <t xml:space="preserve">   Фотографы </t>
  </si>
  <si>
    <t>прибыль</t>
  </si>
  <si>
    <t xml:space="preserve">посадочных мест </t>
  </si>
  <si>
    <t>средняя сумма на 1 посадочное в месяц</t>
  </si>
  <si>
    <t>зима</t>
  </si>
  <si>
    <t>лето</t>
  </si>
  <si>
    <t>Выручка</t>
  </si>
  <si>
    <t>Средняя в месяц за год</t>
  </si>
  <si>
    <t>месяцев</t>
  </si>
  <si>
    <t>Согласования</t>
  </si>
  <si>
    <t xml:space="preserve">Подиум, Стены(работа, дерево, метизы, краски) </t>
  </si>
  <si>
    <t xml:space="preserve"> вспомогательные услуги</t>
  </si>
  <si>
    <t>Электрика (работа, материалы, свет)</t>
  </si>
  <si>
    <t>Дооборудование помещений</t>
  </si>
  <si>
    <t>Декор Текстиль и форма одежды</t>
  </si>
  <si>
    <t xml:space="preserve">Сцена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</si>
</sst>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0" xfId="0" applyFont="1"/>
    <xf numFmtId="0" fontId="0" fillId="0" borderId="5" xfId="0" applyFill="1" applyBorder="1"/>
    <xf numFmtId="0" fontId="1" fillId="0" borderId="1" xfId="0" applyFont="1" applyBorder="1"/>
    <xf numFmtId="0" fontId="3" fillId="2" borderId="1" xfId="0" applyFont="1" applyFill="1" applyBorder="1"/>
    <xf numFmtId="0" fontId="0" fillId="2" borderId="1" xfId="0" applyFill="1" applyBorder="1"/>
    <xf numFmtId="0" fontId="7" fillId="0" borderId="1" xfId="0" applyFont="1" applyFill="1" applyBorder="1"/>
    <xf numFmtId="0" fontId="7" fillId="0" borderId="0" xfId="0" applyFont="1" applyFill="1"/>
    <xf numFmtId="0" fontId="8" fillId="0" borderId="1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C25" sqref="C25"/>
    </sheetView>
  </sheetViews>
  <sheetFormatPr defaultRowHeight="12" x14ac:dyDescent="0.3"/>
  <cols>
    <col min="1" max="1" width="42" style="16" customWidth="1"/>
    <col min="2" max="2" width="9.08984375" style="16" bestFit="1" customWidth="1"/>
    <col min="3" max="16384" width="8.7265625" style="16"/>
  </cols>
  <sheetData>
    <row r="1" spans="1:2" x14ac:dyDescent="0.3">
      <c r="A1" s="15" t="s">
        <v>3</v>
      </c>
      <c r="B1" s="15" t="s">
        <v>4</v>
      </c>
    </row>
    <row r="2" spans="1:2" x14ac:dyDescent="0.3">
      <c r="A2" s="15" t="s">
        <v>0</v>
      </c>
      <c r="B2" s="17">
        <v>1988000</v>
      </c>
    </row>
    <row r="3" spans="1:2" x14ac:dyDescent="0.3">
      <c r="A3" s="15" t="s">
        <v>260</v>
      </c>
      <c r="B3" s="17">
        <v>745000</v>
      </c>
    </row>
    <row r="4" spans="1:2" x14ac:dyDescent="0.3">
      <c r="A4" s="15" t="s">
        <v>1</v>
      </c>
      <c r="B4" s="17">
        <v>123000</v>
      </c>
    </row>
    <row r="5" spans="1:2" x14ac:dyDescent="0.3">
      <c r="A5" s="15" t="s">
        <v>2</v>
      </c>
      <c r="B5" s="17">
        <v>129000</v>
      </c>
    </row>
    <row r="6" spans="1:2" x14ac:dyDescent="0.3">
      <c r="A6" s="15" t="s">
        <v>5</v>
      </c>
      <c r="B6" s="17">
        <v>260000</v>
      </c>
    </row>
    <row r="7" spans="1:2" x14ac:dyDescent="0.3">
      <c r="A7" s="15" t="s">
        <v>261</v>
      </c>
      <c r="B7" s="17">
        <v>225000</v>
      </c>
    </row>
    <row r="8" spans="1:2" x14ac:dyDescent="0.3">
      <c r="A8" s="15" t="s">
        <v>262</v>
      </c>
      <c r="B8" s="17">
        <v>515000</v>
      </c>
    </row>
    <row r="9" spans="1:2" x14ac:dyDescent="0.3">
      <c r="A9" s="15" t="s">
        <v>7</v>
      </c>
      <c r="B9" s="17">
        <v>226500</v>
      </c>
    </row>
    <row r="10" spans="1:2" x14ac:dyDescent="0.3">
      <c r="A10" s="15" t="s">
        <v>8</v>
      </c>
      <c r="B10" s="17">
        <v>172000</v>
      </c>
    </row>
    <row r="11" spans="1:2" x14ac:dyDescent="0.3">
      <c r="A11" s="15" t="s">
        <v>9</v>
      </c>
      <c r="B11" s="17">
        <v>117000</v>
      </c>
    </row>
    <row r="12" spans="1:2" x14ac:dyDescent="0.3">
      <c r="A12" s="15" t="s">
        <v>263</v>
      </c>
      <c r="B12" s="17">
        <v>215000</v>
      </c>
    </row>
    <row r="13" spans="1:2" x14ac:dyDescent="0.3">
      <c r="A13" s="15" t="s">
        <v>10</v>
      </c>
      <c r="B13" s="17">
        <v>290000</v>
      </c>
    </row>
    <row r="14" spans="1:2" x14ac:dyDescent="0.3">
      <c r="A14" s="15" t="s">
        <v>11</v>
      </c>
      <c r="B14" s="17">
        <v>430000</v>
      </c>
    </row>
    <row r="15" spans="1:2" x14ac:dyDescent="0.3">
      <c r="A15" s="15" t="s">
        <v>12</v>
      </c>
      <c r="B15" s="17">
        <v>155000</v>
      </c>
    </row>
    <row r="16" spans="1:2" x14ac:dyDescent="0.3">
      <c r="A16" s="15" t="s">
        <v>19</v>
      </c>
      <c r="B16" s="17">
        <v>120000</v>
      </c>
    </row>
    <row r="17" spans="1:2" x14ac:dyDescent="0.3">
      <c r="A17" s="15" t="s">
        <v>13</v>
      </c>
      <c r="B17" s="17">
        <v>400000</v>
      </c>
    </row>
    <row r="18" spans="1:2" x14ac:dyDescent="0.3">
      <c r="A18" s="15" t="s">
        <v>14</v>
      </c>
      <c r="B18" s="17">
        <v>946000</v>
      </c>
    </row>
    <row r="19" spans="1:2" x14ac:dyDescent="0.3">
      <c r="A19" s="15" t="s">
        <v>15</v>
      </c>
      <c r="B19" s="17">
        <v>324000</v>
      </c>
    </row>
    <row r="20" spans="1:2" x14ac:dyDescent="0.3">
      <c r="A20" s="15" t="s">
        <v>16</v>
      </c>
      <c r="B20" s="17">
        <v>150000</v>
      </c>
    </row>
    <row r="21" spans="1:2" x14ac:dyDescent="0.3">
      <c r="A21" s="15" t="s">
        <v>17</v>
      </c>
      <c r="B21" s="17">
        <v>230000</v>
      </c>
    </row>
    <row r="22" spans="1:2" x14ac:dyDescent="0.3">
      <c r="A22" s="15" t="s">
        <v>18</v>
      </c>
      <c r="B22" s="17">
        <v>874000</v>
      </c>
    </row>
    <row r="23" spans="1:2" x14ac:dyDescent="0.3">
      <c r="A23" s="15" t="s">
        <v>20</v>
      </c>
      <c r="B23" s="17">
        <v>100000</v>
      </c>
    </row>
    <row r="24" spans="1:2" x14ac:dyDescent="0.3">
      <c r="A24" s="15" t="s">
        <v>264</v>
      </c>
      <c r="B24" s="17">
        <v>118000</v>
      </c>
    </row>
    <row r="25" spans="1:2" x14ac:dyDescent="0.3">
      <c r="A25" s="15" t="s">
        <v>54</v>
      </c>
      <c r="B25" s="17">
        <v>424000</v>
      </c>
    </row>
    <row r="26" spans="1:2" x14ac:dyDescent="0.3">
      <c r="A26" s="15" t="s">
        <v>25</v>
      </c>
      <c r="B26" s="17">
        <v>230000</v>
      </c>
    </row>
    <row r="27" spans="1:2" x14ac:dyDescent="0.3">
      <c r="A27" s="15" t="s">
        <v>22</v>
      </c>
      <c r="B27" s="17">
        <v>350000</v>
      </c>
    </row>
    <row r="28" spans="1:2" x14ac:dyDescent="0.3">
      <c r="A28" s="15" t="s">
        <v>265</v>
      </c>
      <c r="B28" s="17">
        <v>43000</v>
      </c>
    </row>
    <row r="29" spans="1:2" x14ac:dyDescent="0.3">
      <c r="A29" s="15" t="s">
        <v>23</v>
      </c>
      <c r="B29" s="17">
        <v>65000</v>
      </c>
    </row>
    <row r="30" spans="1:2" x14ac:dyDescent="0.3">
      <c r="A30" s="15" t="s">
        <v>24</v>
      </c>
      <c r="B30" s="17">
        <v>445000</v>
      </c>
    </row>
    <row r="31" spans="1:2" x14ac:dyDescent="0.3">
      <c r="A31" s="15" t="s">
        <v>26</v>
      </c>
      <c r="B31" s="17">
        <v>390000</v>
      </c>
    </row>
    <row r="32" spans="1:2" x14ac:dyDescent="0.3">
      <c r="A32" s="15"/>
      <c r="B32" s="17">
        <f>SUM(B2:B31)</f>
        <v>10799500</v>
      </c>
    </row>
    <row r="33" spans="1:2" x14ac:dyDescent="0.3">
      <c r="A33" s="18"/>
      <c r="B33" s="19"/>
    </row>
    <row r="34" spans="1:2" x14ac:dyDescent="0.3">
      <c r="A34" s="18"/>
      <c r="B34" s="19"/>
    </row>
    <row r="35" spans="1:2" x14ac:dyDescent="0.3">
      <c r="A35" s="18"/>
      <c r="B35" s="19"/>
    </row>
    <row r="36" spans="1:2" x14ac:dyDescent="0.3">
      <c r="A36" s="18"/>
      <c r="B36" s="19"/>
    </row>
    <row r="37" spans="1:2" x14ac:dyDescent="0.3">
      <c r="A37" s="18"/>
      <c r="B37" s="19"/>
    </row>
    <row r="38" spans="1:2" x14ac:dyDescent="0.3">
      <c r="A38" s="18"/>
      <c r="B38" s="19"/>
    </row>
    <row r="39" spans="1:2" x14ac:dyDescent="0.3">
      <c r="A39" s="18"/>
      <c r="B39" s="19"/>
    </row>
    <row r="40" spans="1:2" x14ac:dyDescent="0.3">
      <c r="A40" s="18"/>
      <c r="B40" s="19"/>
    </row>
    <row r="41" spans="1:2" x14ac:dyDescent="0.3">
      <c r="A41" s="18"/>
      <c r="B41" s="19"/>
    </row>
    <row r="42" spans="1:2" x14ac:dyDescent="0.3">
      <c r="A42" s="18"/>
      <c r="B42" s="19"/>
    </row>
    <row r="43" spans="1:2" x14ac:dyDescent="0.3">
      <c r="A43" s="18"/>
      <c r="B43" s="19"/>
    </row>
    <row r="44" spans="1:2" x14ac:dyDescent="0.3">
      <c r="A44" s="18"/>
      <c r="B44" s="19"/>
    </row>
    <row r="45" spans="1:2" x14ac:dyDescent="0.3">
      <c r="A45" s="18"/>
      <c r="B45" s="19"/>
    </row>
    <row r="46" spans="1:2" x14ac:dyDescent="0.3">
      <c r="A46" s="18"/>
      <c r="B46" s="19"/>
    </row>
    <row r="47" spans="1:2" x14ac:dyDescent="0.3">
      <c r="A47" s="18"/>
      <c r="B47" s="1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"/>
  <sheetViews>
    <sheetView workbookViewId="0">
      <selection activeCell="A12" sqref="A12"/>
    </sheetView>
  </sheetViews>
  <sheetFormatPr defaultRowHeight="14.5" x14ac:dyDescent="0.35"/>
  <cols>
    <col min="1" max="1" width="30.81640625" customWidth="1"/>
  </cols>
  <sheetData>
    <row r="4" spans="1:3" x14ac:dyDescent="0.35">
      <c r="B4" t="s">
        <v>254</v>
      </c>
      <c r="C4" t="s">
        <v>255</v>
      </c>
    </row>
    <row r="5" spans="1:3" x14ac:dyDescent="0.35">
      <c r="A5" t="s">
        <v>252</v>
      </c>
      <c r="B5">
        <v>50</v>
      </c>
      <c r="C5">
        <v>66</v>
      </c>
    </row>
    <row r="6" spans="1:3" x14ac:dyDescent="0.35">
      <c r="A6" t="s">
        <v>253</v>
      </c>
      <c r="B6" s="23">
        <v>43500</v>
      </c>
      <c r="C6" s="23"/>
    </row>
    <row r="7" spans="1:3" x14ac:dyDescent="0.35">
      <c r="A7" t="s">
        <v>256</v>
      </c>
      <c r="B7">
        <f>B5*B6</f>
        <v>2175000</v>
      </c>
      <c r="C7">
        <f>C5*B6</f>
        <v>2871000</v>
      </c>
    </row>
    <row r="8" spans="1:3" x14ac:dyDescent="0.35">
      <c r="A8" t="s">
        <v>258</v>
      </c>
      <c r="B8">
        <v>9</v>
      </c>
      <c r="C8">
        <v>3</v>
      </c>
    </row>
    <row r="9" spans="1:3" x14ac:dyDescent="0.35">
      <c r="B9">
        <f>B7*B8</f>
        <v>19575000</v>
      </c>
      <c r="C9">
        <f>C7*C8</f>
        <v>8613000</v>
      </c>
    </row>
    <row r="10" spans="1:3" x14ac:dyDescent="0.35">
      <c r="A10" t="s">
        <v>257</v>
      </c>
      <c r="B10" s="23">
        <f>(B9+C9)/12</f>
        <v>2349000</v>
      </c>
      <c r="C10" s="23"/>
    </row>
  </sheetData>
  <mergeCells count="2">
    <mergeCell ref="B6:C6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4.5" x14ac:dyDescent="0.35"/>
  <sheetData>
    <row r="1" spans="1:1" x14ac:dyDescent="0.35">
      <c r="A1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E1" sqref="E1:E1048576"/>
    </sheetView>
  </sheetViews>
  <sheetFormatPr defaultRowHeight="14.5" x14ac:dyDescent="0.35"/>
  <cols>
    <col min="1" max="1" width="5.90625" customWidth="1"/>
    <col min="2" max="2" width="39.54296875" customWidth="1"/>
  </cols>
  <sheetData>
    <row r="2" spans="1:5" x14ac:dyDescent="0.35">
      <c r="A2" s="1"/>
      <c r="B2" s="1"/>
      <c r="C2" s="1" t="s">
        <v>86</v>
      </c>
      <c r="D2" s="1" t="s">
        <v>87</v>
      </c>
      <c r="E2" s="1" t="s">
        <v>88</v>
      </c>
    </row>
    <row r="3" spans="1:5" x14ac:dyDescent="0.35">
      <c r="A3" s="1" t="s">
        <v>110</v>
      </c>
      <c r="B3" s="1" t="s">
        <v>27</v>
      </c>
      <c r="C3" s="1"/>
      <c r="D3" s="1"/>
      <c r="E3" s="1">
        <v>2500000</v>
      </c>
    </row>
    <row r="4" spans="1:5" x14ac:dyDescent="0.35">
      <c r="A4" s="1" t="s">
        <v>122</v>
      </c>
      <c r="B4" s="1" t="s">
        <v>212</v>
      </c>
      <c r="C4" s="1">
        <v>330</v>
      </c>
      <c r="D4" s="1"/>
      <c r="E4" s="1">
        <v>1000000</v>
      </c>
    </row>
    <row r="5" spans="1:5" x14ac:dyDescent="0.35">
      <c r="A5" s="1" t="s">
        <v>132</v>
      </c>
      <c r="B5" s="1" t="s">
        <v>204</v>
      </c>
      <c r="C5" s="1">
        <v>150</v>
      </c>
      <c r="D5" s="1"/>
      <c r="E5" s="1">
        <v>350000</v>
      </c>
    </row>
    <row r="6" spans="1:5" x14ac:dyDescent="0.35">
      <c r="A6" s="1"/>
      <c r="B6" s="1" t="s">
        <v>205</v>
      </c>
      <c r="C6" s="1">
        <v>70</v>
      </c>
      <c r="D6" s="1"/>
      <c r="E6" s="1">
        <v>120000</v>
      </c>
    </row>
    <row r="7" spans="1:5" x14ac:dyDescent="0.35">
      <c r="A7" s="1" t="s">
        <v>138</v>
      </c>
      <c r="B7" s="1" t="s">
        <v>28</v>
      </c>
      <c r="C7" s="1">
        <v>80</v>
      </c>
      <c r="D7" s="1">
        <v>1000</v>
      </c>
      <c r="E7" s="1">
        <f>D7*C7</f>
        <v>80000</v>
      </c>
    </row>
    <row r="8" spans="1:5" x14ac:dyDescent="0.35">
      <c r="A8" s="1" t="s">
        <v>148</v>
      </c>
      <c r="B8" s="1" t="s">
        <v>31</v>
      </c>
      <c r="C8" s="1"/>
      <c r="D8" s="1"/>
      <c r="E8" s="1"/>
    </row>
    <row r="9" spans="1:5" x14ac:dyDescent="0.35">
      <c r="A9" s="1"/>
      <c r="B9" s="1" t="s">
        <v>29</v>
      </c>
      <c r="C9" s="1"/>
      <c r="D9" s="1"/>
      <c r="E9" s="1">
        <v>150000</v>
      </c>
    </row>
    <row r="10" spans="1:5" x14ac:dyDescent="0.35">
      <c r="A10" s="1"/>
      <c r="B10" s="1" t="s">
        <v>30</v>
      </c>
      <c r="C10" s="1">
        <v>100</v>
      </c>
      <c r="D10" s="1">
        <v>1500</v>
      </c>
      <c r="E10" s="1">
        <f>D10*C10</f>
        <v>150000</v>
      </c>
    </row>
    <row r="11" spans="1:5" x14ac:dyDescent="0.35">
      <c r="A11" s="1"/>
      <c r="B11" s="1" t="s">
        <v>32</v>
      </c>
      <c r="C11" s="1">
        <v>80</v>
      </c>
      <c r="D11" s="1">
        <v>1500</v>
      </c>
      <c r="E11" s="1">
        <f t="shared" ref="E11:E12" si="0">D11*C11</f>
        <v>120000</v>
      </c>
    </row>
    <row r="12" spans="1:5" x14ac:dyDescent="0.35">
      <c r="A12" s="1"/>
      <c r="B12" s="1" t="s">
        <v>33</v>
      </c>
      <c r="C12" s="1">
        <v>40</v>
      </c>
      <c r="D12" s="1">
        <v>1500</v>
      </c>
      <c r="E12" s="1">
        <f t="shared" si="0"/>
        <v>60000</v>
      </c>
    </row>
    <row r="13" spans="1:5" x14ac:dyDescent="0.35">
      <c r="A13" s="1" t="s">
        <v>151</v>
      </c>
      <c r="B13" s="1" t="s">
        <v>34</v>
      </c>
      <c r="C13" s="1"/>
      <c r="D13" s="1"/>
      <c r="E13" s="1">
        <v>400000</v>
      </c>
    </row>
    <row r="14" spans="1:5" x14ac:dyDescent="0.35">
      <c r="A14" s="1" t="s">
        <v>155</v>
      </c>
      <c r="B14" s="1" t="s">
        <v>211</v>
      </c>
      <c r="C14" s="1"/>
      <c r="D14" s="1"/>
      <c r="E14" s="1">
        <v>500000</v>
      </c>
    </row>
    <row r="15" spans="1:5" x14ac:dyDescent="0.35">
      <c r="A15" s="1" t="s">
        <v>159</v>
      </c>
      <c r="B15" s="1" t="s">
        <v>206</v>
      </c>
      <c r="C15" s="1"/>
      <c r="D15" s="1"/>
      <c r="E15" s="1">
        <v>300000</v>
      </c>
    </row>
    <row r="16" spans="1:5" x14ac:dyDescent="0.35">
      <c r="A16" s="1" t="s">
        <v>161</v>
      </c>
      <c r="B16" s="1" t="s">
        <v>35</v>
      </c>
      <c r="C16" s="1"/>
      <c r="D16" s="1"/>
      <c r="E16" s="1">
        <v>70000</v>
      </c>
    </row>
    <row r="17" spans="1:5" x14ac:dyDescent="0.35">
      <c r="A17" s="1" t="s">
        <v>164</v>
      </c>
      <c r="B17" s="1" t="s">
        <v>36</v>
      </c>
      <c r="C17" s="1"/>
      <c r="D17" s="1"/>
      <c r="E17" s="1">
        <v>150000</v>
      </c>
    </row>
    <row r="18" spans="1:5" x14ac:dyDescent="0.35">
      <c r="A18" s="1" t="s">
        <v>165</v>
      </c>
      <c r="B18" s="1" t="s">
        <v>207</v>
      </c>
      <c r="C18" s="1"/>
      <c r="D18" s="1"/>
      <c r="E18" s="1"/>
    </row>
    <row r="19" spans="1:5" x14ac:dyDescent="0.35">
      <c r="A19" s="1"/>
      <c r="B19" s="1" t="s">
        <v>208</v>
      </c>
      <c r="C19" s="1"/>
      <c r="D19" s="1"/>
      <c r="E19" s="1">
        <v>200000</v>
      </c>
    </row>
    <row r="20" spans="1:5" x14ac:dyDescent="0.35">
      <c r="A20" s="1"/>
      <c r="B20" s="1" t="s">
        <v>6</v>
      </c>
      <c r="C20" s="1"/>
      <c r="D20" s="1"/>
      <c r="E20" s="1">
        <v>200000</v>
      </c>
    </row>
    <row r="21" spans="1:5" x14ac:dyDescent="0.35">
      <c r="A21" s="1"/>
      <c r="B21" s="1" t="s">
        <v>209</v>
      </c>
      <c r="C21" s="1"/>
      <c r="D21" s="1"/>
      <c r="E21" s="1">
        <v>100000</v>
      </c>
    </row>
    <row r="22" spans="1:5" x14ac:dyDescent="0.35">
      <c r="A22" s="1"/>
      <c r="B22" s="1" t="s">
        <v>210</v>
      </c>
      <c r="C22" s="1"/>
      <c r="D22" s="1"/>
      <c r="E22" s="1">
        <v>150000</v>
      </c>
    </row>
    <row r="23" spans="1:5" x14ac:dyDescent="0.35">
      <c r="A23" s="1" t="s">
        <v>215</v>
      </c>
      <c r="B23" s="1" t="s">
        <v>213</v>
      </c>
      <c r="C23" s="1"/>
      <c r="D23" s="1"/>
      <c r="E23" s="1">
        <v>70000</v>
      </c>
    </row>
    <row r="24" spans="1:5" x14ac:dyDescent="0.35">
      <c r="A24" s="1" t="s">
        <v>216</v>
      </c>
      <c r="B24" s="1" t="s">
        <v>37</v>
      </c>
      <c r="C24" s="1"/>
      <c r="D24" s="1"/>
      <c r="E24" s="1">
        <v>100000</v>
      </c>
    </row>
    <row r="25" spans="1:5" x14ac:dyDescent="0.35">
      <c r="A25" s="1" t="s">
        <v>217</v>
      </c>
      <c r="B25" s="1" t="s">
        <v>214</v>
      </c>
      <c r="C25" s="1">
        <v>40</v>
      </c>
      <c r="D25" s="1">
        <v>1500</v>
      </c>
      <c r="E25" s="1">
        <f>D25*C25</f>
        <v>60000</v>
      </c>
    </row>
    <row r="26" spans="1:5" x14ac:dyDescent="0.35">
      <c r="A26" s="1"/>
      <c r="B26" s="1"/>
      <c r="C26" s="1"/>
      <c r="D26" s="1"/>
      <c r="E26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3" workbookViewId="0">
      <selection activeCell="E54" sqref="E54"/>
    </sheetView>
  </sheetViews>
  <sheetFormatPr defaultRowHeight="14.5" x14ac:dyDescent="0.35"/>
  <cols>
    <col min="1" max="1" width="6.1796875" customWidth="1"/>
    <col min="2" max="2" width="39" customWidth="1"/>
    <col min="5" max="5" width="10.54296875" customWidth="1"/>
  </cols>
  <sheetData>
    <row r="1" spans="1:5" x14ac:dyDescent="0.35">
      <c r="B1" s="3" t="s">
        <v>109</v>
      </c>
    </row>
    <row r="2" spans="1:5" x14ac:dyDescent="0.35">
      <c r="B2" s="3" t="s">
        <v>125</v>
      </c>
    </row>
    <row r="3" spans="1:5" x14ac:dyDescent="0.35">
      <c r="B3" s="3"/>
    </row>
    <row r="4" spans="1:5" x14ac:dyDescent="0.35">
      <c r="B4" s="3"/>
    </row>
    <row r="5" spans="1:5" s="5" customFormat="1" x14ac:dyDescent="0.35">
      <c r="A5" s="4" t="s">
        <v>110</v>
      </c>
      <c r="B5" s="4" t="s">
        <v>111</v>
      </c>
      <c r="C5" s="4"/>
      <c r="D5" s="4"/>
      <c r="E5" s="4">
        <v>755000</v>
      </c>
    </row>
    <row r="6" spans="1:5" x14ac:dyDescent="0.35">
      <c r="A6" s="1"/>
      <c r="B6" s="1" t="s">
        <v>112</v>
      </c>
      <c r="C6" s="1">
        <v>9</v>
      </c>
      <c r="D6" s="1">
        <v>10000</v>
      </c>
      <c r="E6" s="1">
        <f t="shared" ref="E6:E39" si="0">D6*C6</f>
        <v>90000</v>
      </c>
    </row>
    <row r="7" spans="1:5" x14ac:dyDescent="0.35">
      <c r="A7" s="1"/>
      <c r="B7" s="7" t="s">
        <v>113</v>
      </c>
      <c r="C7" s="1">
        <v>5</v>
      </c>
      <c r="D7" s="1">
        <v>10000</v>
      </c>
      <c r="E7" s="1">
        <f t="shared" si="0"/>
        <v>50000</v>
      </c>
    </row>
    <row r="8" spans="1:5" x14ac:dyDescent="0.35">
      <c r="A8" s="1"/>
      <c r="B8" s="1" t="s">
        <v>114</v>
      </c>
      <c r="C8" s="1">
        <v>2</v>
      </c>
      <c r="D8" s="1">
        <v>10000</v>
      </c>
      <c r="E8" s="1">
        <f t="shared" si="0"/>
        <v>20000</v>
      </c>
    </row>
    <row r="9" spans="1:5" x14ac:dyDescent="0.35">
      <c r="A9" s="1"/>
      <c r="B9" s="1" t="s">
        <v>115</v>
      </c>
      <c r="C9" s="1">
        <v>1</v>
      </c>
      <c r="D9" s="1">
        <v>10000</v>
      </c>
      <c r="E9" s="1">
        <f t="shared" si="0"/>
        <v>10000</v>
      </c>
    </row>
    <row r="10" spans="1:5" x14ac:dyDescent="0.35">
      <c r="A10" s="1"/>
      <c r="B10" s="1" t="s">
        <v>116</v>
      </c>
      <c r="C10" s="1">
        <v>1</v>
      </c>
      <c r="D10" s="1">
        <v>10000</v>
      </c>
      <c r="E10" s="1">
        <f t="shared" si="0"/>
        <v>10000</v>
      </c>
    </row>
    <row r="11" spans="1:5" x14ac:dyDescent="0.35">
      <c r="A11" s="1"/>
      <c r="B11" s="1" t="s">
        <v>117</v>
      </c>
      <c r="C11" s="1">
        <v>30</v>
      </c>
      <c r="D11" s="1">
        <v>2500</v>
      </c>
      <c r="E11" s="1">
        <f>D11*C11</f>
        <v>75000</v>
      </c>
    </row>
    <row r="12" spans="1:5" x14ac:dyDescent="0.35">
      <c r="A12" s="1"/>
      <c r="B12" s="1" t="s">
        <v>118</v>
      </c>
      <c r="C12" s="1">
        <v>23</v>
      </c>
      <c r="D12" s="1">
        <v>10000</v>
      </c>
      <c r="E12" s="1">
        <f t="shared" si="0"/>
        <v>230000</v>
      </c>
    </row>
    <row r="13" spans="1:5" x14ac:dyDescent="0.35">
      <c r="A13" s="1"/>
      <c r="B13" s="1" t="s">
        <v>119</v>
      </c>
      <c r="C13" s="1">
        <v>2</v>
      </c>
      <c r="D13" s="1">
        <v>35000</v>
      </c>
      <c r="E13" s="1">
        <f t="shared" si="0"/>
        <v>70000</v>
      </c>
    </row>
    <row r="14" spans="1:5" x14ac:dyDescent="0.35">
      <c r="A14" s="1"/>
      <c r="B14" s="1" t="s">
        <v>120</v>
      </c>
      <c r="C14" s="1">
        <v>2</v>
      </c>
      <c r="D14" s="1">
        <v>40000</v>
      </c>
      <c r="E14" s="1">
        <f t="shared" si="0"/>
        <v>80000</v>
      </c>
    </row>
    <row r="15" spans="1:5" x14ac:dyDescent="0.35">
      <c r="A15" s="1"/>
      <c r="B15" s="1" t="s">
        <v>121</v>
      </c>
      <c r="C15" s="1">
        <v>1</v>
      </c>
      <c r="D15" s="1">
        <v>40000</v>
      </c>
      <c r="E15" s="1">
        <f t="shared" si="0"/>
        <v>40000</v>
      </c>
    </row>
    <row r="16" spans="1:5" x14ac:dyDescent="0.35">
      <c r="A16" s="1"/>
      <c r="B16" s="1" t="s">
        <v>123</v>
      </c>
      <c r="C16" s="1">
        <v>2</v>
      </c>
      <c r="D16" s="1">
        <v>20000</v>
      </c>
      <c r="E16" s="1">
        <f t="shared" si="0"/>
        <v>40000</v>
      </c>
    </row>
    <row r="17" spans="1:5" x14ac:dyDescent="0.35">
      <c r="A17" s="1"/>
      <c r="B17" s="1" t="s">
        <v>124</v>
      </c>
      <c r="C17" s="1">
        <v>4</v>
      </c>
      <c r="D17" s="1">
        <v>10000</v>
      </c>
      <c r="E17" s="1">
        <f t="shared" si="0"/>
        <v>40000</v>
      </c>
    </row>
    <row r="18" spans="1:5" s="5" customFormat="1" x14ac:dyDescent="0.35">
      <c r="A18" s="4" t="s">
        <v>122</v>
      </c>
      <c r="B18" s="4" t="s">
        <v>126</v>
      </c>
      <c r="C18" s="4"/>
      <c r="D18" s="4"/>
      <c r="E18" s="4">
        <v>326000</v>
      </c>
    </row>
    <row r="19" spans="1:5" x14ac:dyDescent="0.35">
      <c r="A19" s="1"/>
      <c r="B19" s="1" t="s">
        <v>127</v>
      </c>
      <c r="C19" s="1">
        <v>8</v>
      </c>
      <c r="D19" s="1">
        <v>5000</v>
      </c>
      <c r="E19" s="1">
        <f t="shared" si="0"/>
        <v>40000</v>
      </c>
    </row>
    <row r="20" spans="1:5" x14ac:dyDescent="0.35">
      <c r="A20" s="1"/>
      <c r="B20" s="1" t="s">
        <v>128</v>
      </c>
      <c r="C20" s="1">
        <v>24</v>
      </c>
      <c r="D20" s="1">
        <v>4000</v>
      </c>
      <c r="E20" s="1">
        <f t="shared" si="0"/>
        <v>96000</v>
      </c>
    </row>
    <row r="21" spans="1:5" x14ac:dyDescent="0.35">
      <c r="A21" s="1"/>
      <c r="B21" s="1" t="s">
        <v>129</v>
      </c>
      <c r="C21" s="1">
        <v>4</v>
      </c>
      <c r="D21" s="1">
        <v>10000</v>
      </c>
      <c r="E21" s="1">
        <f t="shared" si="0"/>
        <v>40000</v>
      </c>
    </row>
    <row r="22" spans="1:5" x14ac:dyDescent="0.35">
      <c r="A22" s="1"/>
      <c r="B22" s="1" t="s">
        <v>130</v>
      </c>
      <c r="C22" s="1">
        <v>8</v>
      </c>
      <c r="D22" s="1">
        <v>10000</v>
      </c>
      <c r="E22" s="1">
        <f t="shared" si="0"/>
        <v>80000</v>
      </c>
    </row>
    <row r="23" spans="1:5" x14ac:dyDescent="0.35">
      <c r="A23" s="1"/>
      <c r="B23" s="1" t="s">
        <v>131</v>
      </c>
      <c r="C23" s="1">
        <v>4</v>
      </c>
      <c r="D23" s="1">
        <v>5000</v>
      </c>
      <c r="E23" s="1">
        <f t="shared" si="0"/>
        <v>20000</v>
      </c>
    </row>
    <row r="24" spans="1:5" x14ac:dyDescent="0.35">
      <c r="A24" s="1"/>
      <c r="B24" s="1" t="s">
        <v>21</v>
      </c>
      <c r="C24" s="1"/>
      <c r="D24" s="1"/>
      <c r="E24" s="1">
        <v>50000</v>
      </c>
    </row>
    <row r="25" spans="1:5" s="5" customFormat="1" x14ac:dyDescent="0.35">
      <c r="A25" s="4" t="s">
        <v>132</v>
      </c>
      <c r="B25" s="4" t="s">
        <v>133</v>
      </c>
      <c r="C25" s="4"/>
      <c r="D25" s="4"/>
      <c r="E25" s="4">
        <v>130000</v>
      </c>
    </row>
    <row r="26" spans="1:5" x14ac:dyDescent="0.35">
      <c r="A26" s="1"/>
      <c r="B26" s="1" t="s">
        <v>134</v>
      </c>
      <c r="C26" s="1">
        <v>1</v>
      </c>
      <c r="D26" s="1">
        <v>35000</v>
      </c>
      <c r="E26" s="1">
        <f t="shared" si="0"/>
        <v>35000</v>
      </c>
    </row>
    <row r="27" spans="1:5" x14ac:dyDescent="0.35">
      <c r="A27" s="1"/>
      <c r="B27" s="1" t="s">
        <v>135</v>
      </c>
      <c r="C27" s="1">
        <v>1</v>
      </c>
      <c r="D27" s="1">
        <v>40000</v>
      </c>
      <c r="E27" s="1">
        <f t="shared" si="0"/>
        <v>40000</v>
      </c>
    </row>
    <row r="28" spans="1:5" x14ac:dyDescent="0.35">
      <c r="A28" s="1"/>
      <c r="B28" s="1" t="s">
        <v>136</v>
      </c>
      <c r="C28" s="1">
        <v>1</v>
      </c>
      <c r="D28" s="1">
        <v>35000</v>
      </c>
      <c r="E28" s="1">
        <f t="shared" si="0"/>
        <v>35000</v>
      </c>
    </row>
    <row r="29" spans="1:5" x14ac:dyDescent="0.35">
      <c r="A29" s="1"/>
      <c r="B29" s="1" t="s">
        <v>137</v>
      </c>
      <c r="C29" s="1">
        <v>1</v>
      </c>
      <c r="D29" s="1">
        <v>20000</v>
      </c>
      <c r="E29" s="1">
        <f t="shared" si="0"/>
        <v>20000</v>
      </c>
    </row>
    <row r="30" spans="1:5" s="5" customFormat="1" x14ac:dyDescent="0.35">
      <c r="A30" s="4" t="s">
        <v>138</v>
      </c>
      <c r="B30" s="4" t="s">
        <v>139</v>
      </c>
      <c r="C30" s="4"/>
      <c r="D30" s="4"/>
      <c r="E30" s="4">
        <v>305000</v>
      </c>
    </row>
    <row r="31" spans="1:5" x14ac:dyDescent="0.35">
      <c r="A31" s="1"/>
      <c r="B31" s="1" t="s">
        <v>135</v>
      </c>
      <c r="C31" s="1">
        <v>1</v>
      </c>
      <c r="D31" s="1">
        <v>100000</v>
      </c>
      <c r="E31" s="1">
        <f t="shared" si="0"/>
        <v>100000</v>
      </c>
    </row>
    <row r="32" spans="1:5" x14ac:dyDescent="0.35">
      <c r="A32" s="1"/>
      <c r="B32" s="1" t="s">
        <v>140</v>
      </c>
      <c r="C32" s="1">
        <v>1</v>
      </c>
      <c r="D32" s="1">
        <v>0</v>
      </c>
      <c r="E32" s="1">
        <f t="shared" si="0"/>
        <v>0</v>
      </c>
    </row>
    <row r="33" spans="1:5" x14ac:dyDescent="0.35">
      <c r="A33" s="1"/>
      <c r="B33" s="1" t="s">
        <v>141</v>
      </c>
      <c r="C33" s="1">
        <v>1</v>
      </c>
      <c r="D33" s="1">
        <v>70000</v>
      </c>
      <c r="E33" s="1">
        <f t="shared" si="0"/>
        <v>70000</v>
      </c>
    </row>
    <row r="34" spans="1:5" x14ac:dyDescent="0.35">
      <c r="A34" s="1"/>
      <c r="B34" s="1" t="s">
        <v>142</v>
      </c>
      <c r="C34" s="1">
        <v>1</v>
      </c>
      <c r="D34" s="1">
        <v>30000</v>
      </c>
      <c r="E34" s="1">
        <f t="shared" si="0"/>
        <v>30000</v>
      </c>
    </row>
    <row r="35" spans="1:5" x14ac:dyDescent="0.35">
      <c r="A35" s="1"/>
      <c r="B35" s="1" t="s">
        <v>143</v>
      </c>
      <c r="C35" s="1">
        <v>1</v>
      </c>
      <c r="D35" s="1">
        <v>50000</v>
      </c>
      <c r="E35" s="1">
        <f t="shared" si="0"/>
        <v>50000</v>
      </c>
    </row>
    <row r="36" spans="1:5" x14ac:dyDescent="0.35">
      <c r="A36" s="1"/>
      <c r="B36" s="1" t="s">
        <v>144</v>
      </c>
      <c r="C36" s="1">
        <v>1</v>
      </c>
      <c r="D36" s="1">
        <v>15000</v>
      </c>
      <c r="E36" s="1">
        <f t="shared" si="0"/>
        <v>15000</v>
      </c>
    </row>
    <row r="37" spans="1:5" x14ac:dyDescent="0.35">
      <c r="A37" s="1"/>
      <c r="B37" s="1" t="s">
        <v>147</v>
      </c>
      <c r="C37" s="1">
        <v>1</v>
      </c>
      <c r="D37" s="1">
        <v>15000</v>
      </c>
      <c r="E37" s="1">
        <f t="shared" si="0"/>
        <v>15000</v>
      </c>
    </row>
    <row r="38" spans="1:5" x14ac:dyDescent="0.35">
      <c r="A38" s="1"/>
      <c r="B38" s="1" t="s">
        <v>145</v>
      </c>
      <c r="C38" s="1">
        <v>2</v>
      </c>
      <c r="D38" s="1">
        <v>10000</v>
      </c>
      <c r="E38" s="1">
        <f t="shared" si="0"/>
        <v>20000</v>
      </c>
    </row>
    <row r="39" spans="1:5" x14ac:dyDescent="0.35">
      <c r="A39" s="1"/>
      <c r="B39" s="1" t="s">
        <v>146</v>
      </c>
      <c r="C39" s="1">
        <v>1</v>
      </c>
      <c r="D39" s="1">
        <v>5000</v>
      </c>
      <c r="E39" s="1">
        <f t="shared" si="0"/>
        <v>5000</v>
      </c>
    </row>
    <row r="40" spans="1:5" s="5" customFormat="1" x14ac:dyDescent="0.35">
      <c r="A40" s="4" t="s">
        <v>148</v>
      </c>
      <c r="B40" s="4" t="s">
        <v>149</v>
      </c>
      <c r="C40" s="4"/>
      <c r="D40" s="4"/>
      <c r="E40" s="4">
        <v>45000</v>
      </c>
    </row>
    <row r="41" spans="1:5" x14ac:dyDescent="0.35">
      <c r="A41" s="1"/>
      <c r="B41" s="1" t="s">
        <v>135</v>
      </c>
      <c r="C41" s="1"/>
      <c r="D41" s="1"/>
      <c r="E41" s="1">
        <v>30000</v>
      </c>
    </row>
    <row r="42" spans="1:5" x14ac:dyDescent="0.35">
      <c r="A42" s="1"/>
      <c r="B42" s="1" t="s">
        <v>150</v>
      </c>
      <c r="C42" s="1"/>
      <c r="D42" s="1"/>
      <c r="E42" s="1">
        <v>15000</v>
      </c>
    </row>
    <row r="43" spans="1:5" s="5" customFormat="1" x14ac:dyDescent="0.35">
      <c r="A43" s="4" t="s">
        <v>151</v>
      </c>
      <c r="B43" s="4" t="s">
        <v>152</v>
      </c>
      <c r="C43" s="4"/>
      <c r="D43" s="4"/>
      <c r="E43" s="4">
        <v>550000</v>
      </c>
    </row>
    <row r="44" spans="1:5" x14ac:dyDescent="0.35">
      <c r="A44" s="1"/>
      <c r="B44" s="1" t="s">
        <v>153</v>
      </c>
      <c r="C44" s="1"/>
      <c r="D44" s="1"/>
      <c r="E44" s="1">
        <v>150000</v>
      </c>
    </row>
    <row r="45" spans="1:5" x14ac:dyDescent="0.35">
      <c r="A45" s="1"/>
      <c r="B45" s="1" t="s">
        <v>154</v>
      </c>
      <c r="C45" s="1"/>
      <c r="D45" s="1"/>
      <c r="E45" s="1">
        <v>400000</v>
      </c>
    </row>
    <row r="46" spans="1:5" s="5" customFormat="1" x14ac:dyDescent="0.35">
      <c r="A46" s="4" t="s">
        <v>155</v>
      </c>
      <c r="B46" s="4" t="s">
        <v>156</v>
      </c>
      <c r="C46" s="4"/>
      <c r="D46" s="4"/>
      <c r="E46" s="4">
        <v>300000</v>
      </c>
    </row>
    <row r="47" spans="1:5" x14ac:dyDescent="0.35">
      <c r="A47" s="1"/>
      <c r="B47" s="1" t="s">
        <v>135</v>
      </c>
      <c r="C47" s="1"/>
      <c r="D47" s="1"/>
      <c r="E47" s="1">
        <v>150000</v>
      </c>
    </row>
    <row r="48" spans="1:5" x14ac:dyDescent="0.35">
      <c r="A48" s="1"/>
      <c r="B48" s="1" t="s">
        <v>157</v>
      </c>
      <c r="C48" s="1"/>
      <c r="D48" s="1"/>
      <c r="E48" s="1">
        <v>80000</v>
      </c>
    </row>
    <row r="49" spans="1:5" x14ac:dyDescent="0.35">
      <c r="A49" s="1"/>
      <c r="B49" s="1" t="s">
        <v>158</v>
      </c>
      <c r="C49" s="1"/>
      <c r="D49" s="1"/>
      <c r="E49" s="1">
        <v>70000</v>
      </c>
    </row>
    <row r="50" spans="1:5" s="5" customFormat="1" x14ac:dyDescent="0.35">
      <c r="A50" s="4" t="s">
        <v>159</v>
      </c>
      <c r="B50" s="4" t="s">
        <v>160</v>
      </c>
      <c r="C50" s="4"/>
      <c r="D50" s="4"/>
      <c r="E50" s="4">
        <v>120000</v>
      </c>
    </row>
    <row r="51" spans="1:5" s="5" customFormat="1" x14ac:dyDescent="0.35">
      <c r="A51" s="4" t="s">
        <v>161</v>
      </c>
      <c r="B51" s="4" t="s">
        <v>163</v>
      </c>
      <c r="C51" s="4"/>
      <c r="D51" s="4"/>
      <c r="E51" s="4">
        <v>30000</v>
      </c>
    </row>
    <row r="52" spans="1:5" s="5" customFormat="1" x14ac:dyDescent="0.35">
      <c r="A52" s="4" t="s">
        <v>164</v>
      </c>
      <c r="B52" s="4" t="s">
        <v>21</v>
      </c>
      <c r="C52" s="4"/>
      <c r="D52" s="4"/>
      <c r="E52" s="4">
        <v>100000</v>
      </c>
    </row>
    <row r="53" spans="1:5" s="5" customFormat="1" x14ac:dyDescent="0.35">
      <c r="A53" s="4" t="s">
        <v>165</v>
      </c>
      <c r="B53" s="4" t="s">
        <v>162</v>
      </c>
      <c r="C53" s="4"/>
      <c r="D53" s="4"/>
      <c r="E53" s="4">
        <v>180000</v>
      </c>
    </row>
    <row r="54" spans="1:5" s="5" customFormat="1" x14ac:dyDescent="0.35">
      <c r="A54" s="20" t="s">
        <v>166</v>
      </c>
      <c r="B54" s="21"/>
      <c r="C54" s="21"/>
      <c r="D54" s="22"/>
      <c r="E54" s="4">
        <f>E53+E52+E51+E50+E46+E43+E40+E30+E25+E18+E5</f>
        <v>2841000</v>
      </c>
    </row>
  </sheetData>
  <mergeCells count="1">
    <mergeCell ref="A54:D5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0" workbookViewId="0">
      <selection activeCell="D15" sqref="D15:D16"/>
    </sheetView>
  </sheetViews>
  <sheetFormatPr defaultRowHeight="14.5" x14ac:dyDescent="0.35"/>
  <cols>
    <col min="1" max="1" width="44.7265625" customWidth="1"/>
  </cols>
  <sheetData>
    <row r="1" spans="1:4" x14ac:dyDescent="0.35">
      <c r="A1" s="3" t="s">
        <v>107</v>
      </c>
    </row>
    <row r="2" spans="1:4" x14ac:dyDescent="0.35">
      <c r="A2" s="3" t="s">
        <v>218</v>
      </c>
    </row>
    <row r="3" spans="1:4" x14ac:dyDescent="0.35">
      <c r="A3" s="3"/>
    </row>
    <row r="4" spans="1:4" x14ac:dyDescent="0.35">
      <c r="A4" s="4" t="s">
        <v>108</v>
      </c>
      <c r="B4" s="4" t="s">
        <v>86</v>
      </c>
      <c r="C4" s="4" t="s">
        <v>87</v>
      </c>
      <c r="D4" s="4" t="s">
        <v>88</v>
      </c>
    </row>
    <row r="5" spans="1:4" x14ac:dyDescent="0.35">
      <c r="A5" s="1" t="s">
        <v>167</v>
      </c>
      <c r="B5" s="1">
        <v>1</v>
      </c>
      <c r="C5" s="1">
        <v>600000</v>
      </c>
      <c r="D5" s="1">
        <f>C5*B5</f>
        <v>600000</v>
      </c>
    </row>
    <row r="6" spans="1:4" x14ac:dyDescent="0.35">
      <c r="A6" s="1" t="s">
        <v>168</v>
      </c>
      <c r="B6" s="1">
        <v>1</v>
      </c>
      <c r="C6" s="1">
        <v>30000</v>
      </c>
      <c r="D6" s="1">
        <f t="shared" ref="D6:D29" si="0">C6*B6</f>
        <v>30000</v>
      </c>
    </row>
    <row r="7" spans="1:4" x14ac:dyDescent="0.35">
      <c r="A7" s="1" t="s">
        <v>169</v>
      </c>
      <c r="B7" s="1">
        <v>1</v>
      </c>
      <c r="C7" s="1">
        <v>90000</v>
      </c>
      <c r="D7" s="1">
        <f t="shared" si="0"/>
        <v>90000</v>
      </c>
    </row>
    <row r="8" spans="1:4" x14ac:dyDescent="0.35">
      <c r="A8" s="1" t="s">
        <v>170</v>
      </c>
      <c r="B8" s="1">
        <v>2</v>
      </c>
      <c r="C8" s="1">
        <v>90000</v>
      </c>
      <c r="D8" s="1">
        <f t="shared" si="0"/>
        <v>180000</v>
      </c>
    </row>
    <row r="9" spans="1:4" x14ac:dyDescent="0.35">
      <c r="A9" s="1" t="s">
        <v>171</v>
      </c>
      <c r="B9" s="1">
        <v>2</v>
      </c>
      <c r="C9" s="1">
        <v>10000</v>
      </c>
      <c r="D9" s="1">
        <f t="shared" si="0"/>
        <v>20000</v>
      </c>
    </row>
    <row r="10" spans="1:4" x14ac:dyDescent="0.35">
      <c r="A10" s="1" t="s">
        <v>172</v>
      </c>
      <c r="B10" s="1">
        <v>4</v>
      </c>
      <c r="C10" s="1">
        <v>10000</v>
      </c>
      <c r="D10" s="1">
        <f t="shared" si="0"/>
        <v>40000</v>
      </c>
    </row>
    <row r="11" spans="1:4" x14ac:dyDescent="0.35">
      <c r="A11" s="1" t="s">
        <v>173</v>
      </c>
      <c r="B11" s="1">
        <v>1</v>
      </c>
      <c r="C11" s="1">
        <v>25000</v>
      </c>
      <c r="D11" s="1">
        <f t="shared" si="0"/>
        <v>25000</v>
      </c>
    </row>
    <row r="12" spans="1:4" x14ac:dyDescent="0.35">
      <c r="A12" s="1" t="s">
        <v>202</v>
      </c>
      <c r="B12" s="1">
        <v>1</v>
      </c>
      <c r="C12" s="1">
        <v>25000</v>
      </c>
      <c r="D12" s="1">
        <f t="shared" si="0"/>
        <v>25000</v>
      </c>
    </row>
    <row r="13" spans="1:4" x14ac:dyDescent="0.35">
      <c r="A13" s="1" t="s">
        <v>174</v>
      </c>
      <c r="B13" s="1">
        <v>2</v>
      </c>
      <c r="C13" s="1">
        <v>15000</v>
      </c>
      <c r="D13" s="1">
        <f t="shared" si="0"/>
        <v>30000</v>
      </c>
    </row>
    <row r="14" spans="1:4" x14ac:dyDescent="0.35">
      <c r="A14" s="1" t="s">
        <v>203</v>
      </c>
      <c r="B14" s="1">
        <v>1</v>
      </c>
      <c r="C14" s="1">
        <v>60000</v>
      </c>
      <c r="D14" s="1">
        <f t="shared" si="0"/>
        <v>60000</v>
      </c>
    </row>
    <row r="15" spans="1:4" x14ac:dyDescent="0.35">
      <c r="A15" s="1"/>
      <c r="B15" s="1"/>
      <c r="C15" s="1"/>
      <c r="D15" s="1">
        <f>SUM(D5:D14)</f>
        <v>1100000</v>
      </c>
    </row>
    <row r="16" spans="1:4" x14ac:dyDescent="0.35">
      <c r="A16" s="1" t="s">
        <v>175</v>
      </c>
      <c r="B16" s="1"/>
      <c r="C16" s="1"/>
      <c r="D16" s="4">
        <v>367900</v>
      </c>
    </row>
    <row r="17" spans="1:4" x14ac:dyDescent="0.35">
      <c r="A17" s="1" t="s">
        <v>176</v>
      </c>
      <c r="B17" s="1">
        <v>20</v>
      </c>
      <c r="C17" s="1">
        <v>2151</v>
      </c>
      <c r="D17" s="1">
        <f t="shared" si="0"/>
        <v>43020</v>
      </c>
    </row>
    <row r="18" spans="1:4" x14ac:dyDescent="0.35">
      <c r="A18" s="1" t="s">
        <v>177</v>
      </c>
      <c r="B18" s="1">
        <v>20</v>
      </c>
      <c r="C18" s="1">
        <v>721</v>
      </c>
      <c r="D18" s="1">
        <f t="shared" si="0"/>
        <v>14420</v>
      </c>
    </row>
    <row r="19" spans="1:4" x14ac:dyDescent="0.35">
      <c r="A19" s="1" t="s">
        <v>178</v>
      </c>
      <c r="B19" s="1">
        <v>35</v>
      </c>
      <c r="C19" s="1">
        <v>487</v>
      </c>
      <c r="D19" s="1">
        <f t="shared" si="0"/>
        <v>17045</v>
      </c>
    </row>
    <row r="20" spans="1:4" x14ac:dyDescent="0.35">
      <c r="A20" s="1" t="s">
        <v>243</v>
      </c>
      <c r="B20" s="1">
        <v>5</v>
      </c>
      <c r="C20" s="1">
        <v>9224</v>
      </c>
      <c r="D20" s="1">
        <f t="shared" si="0"/>
        <v>46120</v>
      </c>
    </row>
    <row r="21" spans="1:4" x14ac:dyDescent="0.35">
      <c r="A21" s="1" t="s">
        <v>244</v>
      </c>
      <c r="B21" s="1">
        <v>4</v>
      </c>
      <c r="C21" s="1">
        <v>6103</v>
      </c>
      <c r="D21" s="1">
        <f t="shared" si="0"/>
        <v>24412</v>
      </c>
    </row>
    <row r="22" spans="1:4" x14ac:dyDescent="0.35">
      <c r="A22" s="1" t="s">
        <v>179</v>
      </c>
      <c r="B22" s="1">
        <v>5</v>
      </c>
      <c r="C22" s="1">
        <v>1663</v>
      </c>
      <c r="D22" s="1">
        <f t="shared" si="0"/>
        <v>8315</v>
      </c>
    </row>
    <row r="23" spans="1:4" x14ac:dyDescent="0.35">
      <c r="A23" s="1" t="s">
        <v>180</v>
      </c>
      <c r="B23" s="1">
        <v>10</v>
      </c>
      <c r="C23" s="1">
        <v>1199</v>
      </c>
      <c r="D23" s="1">
        <f t="shared" si="0"/>
        <v>11990</v>
      </c>
    </row>
    <row r="24" spans="1:4" x14ac:dyDescent="0.35">
      <c r="A24" s="1" t="s">
        <v>181</v>
      </c>
      <c r="B24" s="1">
        <v>20</v>
      </c>
      <c r="C24" s="1">
        <v>643</v>
      </c>
      <c r="D24" s="1">
        <f t="shared" si="0"/>
        <v>12860</v>
      </c>
    </row>
    <row r="25" spans="1:4" x14ac:dyDescent="0.35">
      <c r="A25" s="1" t="s">
        <v>246</v>
      </c>
      <c r="B25" s="14">
        <v>20</v>
      </c>
      <c r="C25" s="14">
        <v>658</v>
      </c>
      <c r="D25" s="1">
        <f t="shared" si="0"/>
        <v>13160</v>
      </c>
    </row>
    <row r="26" spans="1:4" x14ac:dyDescent="0.35">
      <c r="A26" s="1" t="s">
        <v>248</v>
      </c>
      <c r="B26" s="1">
        <v>2</v>
      </c>
      <c r="C26" s="1">
        <v>658</v>
      </c>
      <c r="D26" s="1">
        <f t="shared" si="0"/>
        <v>1316</v>
      </c>
    </row>
    <row r="27" spans="1:4" x14ac:dyDescent="0.35">
      <c r="A27" s="1" t="s">
        <v>247</v>
      </c>
      <c r="B27" s="1">
        <v>2</v>
      </c>
      <c r="C27" s="1">
        <v>2377</v>
      </c>
      <c r="D27" s="1">
        <f t="shared" si="0"/>
        <v>4754</v>
      </c>
    </row>
    <row r="28" spans="1:4" s="8" customFormat="1" x14ac:dyDescent="0.35">
      <c r="A28" s="12" t="s">
        <v>245</v>
      </c>
      <c r="B28" s="13">
        <v>20</v>
      </c>
      <c r="C28" s="13">
        <v>1866</v>
      </c>
      <c r="D28" s="1">
        <f t="shared" si="0"/>
        <v>37320</v>
      </c>
    </row>
    <row r="29" spans="1:4" x14ac:dyDescent="0.35">
      <c r="A29" s="1" t="s">
        <v>182</v>
      </c>
      <c r="B29" s="1">
        <v>6</v>
      </c>
      <c r="C29" s="1">
        <v>378</v>
      </c>
      <c r="D29" s="1">
        <f t="shared" si="0"/>
        <v>2268</v>
      </c>
    </row>
    <row r="30" spans="1:4" x14ac:dyDescent="0.35">
      <c r="A30" s="1" t="s">
        <v>183</v>
      </c>
      <c r="B30" s="1">
        <v>15</v>
      </c>
      <c r="C30" s="1">
        <v>1364</v>
      </c>
      <c r="D30" s="1">
        <f t="shared" ref="D30:D50" si="1">C30*B30</f>
        <v>20460</v>
      </c>
    </row>
    <row r="31" spans="1:4" x14ac:dyDescent="0.35">
      <c r="A31" s="1" t="s">
        <v>184</v>
      </c>
      <c r="B31" s="1">
        <v>20</v>
      </c>
      <c r="C31" s="1">
        <v>624</v>
      </c>
      <c r="D31" s="1">
        <f t="shared" si="1"/>
        <v>12480</v>
      </c>
    </row>
    <row r="32" spans="1:4" x14ac:dyDescent="0.35">
      <c r="A32" s="1" t="s">
        <v>185</v>
      </c>
      <c r="B32" s="1">
        <v>30</v>
      </c>
      <c r="C32" s="1">
        <v>1058</v>
      </c>
      <c r="D32" s="1">
        <f t="shared" si="1"/>
        <v>31740</v>
      </c>
    </row>
    <row r="33" spans="1:4" x14ac:dyDescent="0.35">
      <c r="A33" s="1" t="s">
        <v>186</v>
      </c>
      <c r="B33" s="1">
        <v>4</v>
      </c>
      <c r="C33" s="1">
        <v>502</v>
      </c>
      <c r="D33" s="1">
        <f t="shared" si="1"/>
        <v>2008</v>
      </c>
    </row>
    <row r="34" spans="1:4" x14ac:dyDescent="0.35">
      <c r="A34" s="1" t="s">
        <v>187</v>
      </c>
      <c r="B34" s="1">
        <v>4</v>
      </c>
      <c r="C34" s="1">
        <v>257</v>
      </c>
      <c r="D34" s="1">
        <f t="shared" si="1"/>
        <v>1028</v>
      </c>
    </row>
    <row r="35" spans="1:4" x14ac:dyDescent="0.35">
      <c r="A35" s="1" t="s">
        <v>188</v>
      </c>
      <c r="B35" s="1">
        <v>6</v>
      </c>
      <c r="C35" s="1">
        <v>282</v>
      </c>
      <c r="D35" s="1">
        <f t="shared" si="1"/>
        <v>1692</v>
      </c>
    </row>
    <row r="36" spans="1:4" x14ac:dyDescent="0.35">
      <c r="A36" s="1" t="s">
        <v>189</v>
      </c>
      <c r="B36" s="1">
        <v>10</v>
      </c>
      <c r="C36" s="1">
        <v>245</v>
      </c>
      <c r="D36" s="1">
        <f t="shared" si="1"/>
        <v>2450</v>
      </c>
    </row>
    <row r="37" spans="1:4" x14ac:dyDescent="0.35">
      <c r="A37" s="1" t="s">
        <v>190</v>
      </c>
      <c r="B37" s="1">
        <v>10</v>
      </c>
      <c r="C37" s="1">
        <v>299</v>
      </c>
      <c r="D37" s="1">
        <f t="shared" si="1"/>
        <v>2990</v>
      </c>
    </row>
    <row r="38" spans="1:4" x14ac:dyDescent="0.35">
      <c r="A38" s="1" t="s">
        <v>191</v>
      </c>
      <c r="B38" s="1">
        <v>5</v>
      </c>
      <c r="C38" s="1">
        <v>406</v>
      </c>
      <c r="D38" s="1">
        <f t="shared" si="1"/>
        <v>2030</v>
      </c>
    </row>
    <row r="39" spans="1:4" x14ac:dyDescent="0.35">
      <c r="A39" s="1" t="s">
        <v>192</v>
      </c>
      <c r="B39" s="1">
        <v>5</v>
      </c>
      <c r="C39" s="1">
        <v>420</v>
      </c>
      <c r="D39" s="1">
        <f t="shared" si="1"/>
        <v>2100</v>
      </c>
    </row>
    <row r="40" spans="1:4" x14ac:dyDescent="0.35">
      <c r="A40" s="1" t="s">
        <v>193</v>
      </c>
      <c r="B40" s="1">
        <v>10</v>
      </c>
      <c r="C40" s="1">
        <v>204</v>
      </c>
      <c r="D40" s="1">
        <f t="shared" si="1"/>
        <v>2040</v>
      </c>
    </row>
    <row r="41" spans="1:4" x14ac:dyDescent="0.35">
      <c r="A41" s="1" t="s">
        <v>194</v>
      </c>
      <c r="B41" s="1">
        <v>10</v>
      </c>
      <c r="C41" s="1">
        <v>1916</v>
      </c>
      <c r="D41" s="1">
        <f t="shared" si="1"/>
        <v>19160</v>
      </c>
    </row>
    <row r="42" spans="1:4" x14ac:dyDescent="0.35">
      <c r="A42" s="1" t="s">
        <v>249</v>
      </c>
      <c r="B42" s="1">
        <v>6</v>
      </c>
      <c r="C42" s="1">
        <v>1722</v>
      </c>
      <c r="D42" s="1">
        <f t="shared" si="1"/>
        <v>10332</v>
      </c>
    </row>
    <row r="43" spans="1:4" x14ac:dyDescent="0.35">
      <c r="A43" s="1" t="s">
        <v>195</v>
      </c>
      <c r="B43" s="1">
        <v>10</v>
      </c>
      <c r="C43" s="1">
        <v>200</v>
      </c>
      <c r="D43" s="1">
        <f t="shared" si="1"/>
        <v>2000</v>
      </c>
    </row>
    <row r="44" spans="1:4" x14ac:dyDescent="0.35">
      <c r="A44" s="1" t="s">
        <v>196</v>
      </c>
      <c r="B44" s="1">
        <v>10</v>
      </c>
      <c r="C44" s="1">
        <v>261</v>
      </c>
      <c r="D44" s="1">
        <f t="shared" si="1"/>
        <v>2610</v>
      </c>
    </row>
    <row r="45" spans="1:4" x14ac:dyDescent="0.35">
      <c r="A45" s="1" t="s">
        <v>197</v>
      </c>
      <c r="B45" s="1">
        <v>5</v>
      </c>
      <c r="C45" s="1"/>
      <c r="D45" s="1">
        <f t="shared" si="1"/>
        <v>0</v>
      </c>
    </row>
    <row r="46" spans="1:4" x14ac:dyDescent="0.35">
      <c r="A46" s="1" t="s">
        <v>198</v>
      </c>
      <c r="B46" s="1">
        <v>20</v>
      </c>
      <c r="C46" s="1">
        <v>64</v>
      </c>
      <c r="D46" s="1">
        <f t="shared" si="1"/>
        <v>1280</v>
      </c>
    </row>
    <row r="47" spans="1:4" x14ac:dyDescent="0.35">
      <c r="A47" s="1" t="s">
        <v>199</v>
      </c>
      <c r="B47" s="1">
        <v>30</v>
      </c>
      <c r="C47" s="1">
        <v>250</v>
      </c>
      <c r="D47" s="1">
        <f t="shared" si="1"/>
        <v>7500</v>
      </c>
    </row>
    <row r="48" spans="1:4" x14ac:dyDescent="0.35">
      <c r="A48" s="1" t="s">
        <v>200</v>
      </c>
      <c r="B48" s="1">
        <v>80</v>
      </c>
      <c r="C48" s="1">
        <v>60</v>
      </c>
      <c r="D48" s="1">
        <f t="shared" si="1"/>
        <v>4800</v>
      </c>
    </row>
    <row r="49" spans="1:4" x14ac:dyDescent="0.35">
      <c r="A49" s="1" t="s">
        <v>201</v>
      </c>
      <c r="B49" s="1">
        <v>10</v>
      </c>
      <c r="C49" s="1">
        <v>220</v>
      </c>
      <c r="D49" s="1">
        <f t="shared" si="1"/>
        <v>2200</v>
      </c>
    </row>
    <row r="50" spans="1:4" x14ac:dyDescent="0.35">
      <c r="A50" s="1"/>
      <c r="B50" s="1"/>
      <c r="C50" s="1"/>
      <c r="D50" s="1">
        <f t="shared" si="1"/>
        <v>0</v>
      </c>
    </row>
    <row r="51" spans="1:4" x14ac:dyDescent="0.35">
      <c r="D51" s="11">
        <f>D15+D16</f>
        <v>1467900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4" workbookViewId="0">
      <selection activeCell="H44" sqref="H44"/>
    </sheetView>
  </sheetViews>
  <sheetFormatPr defaultRowHeight="14.5" x14ac:dyDescent="0.35"/>
  <cols>
    <col min="1" max="1" width="43.1796875" customWidth="1"/>
  </cols>
  <sheetData>
    <row r="1" spans="1:4" x14ac:dyDescent="0.35">
      <c r="A1" s="3" t="s">
        <v>60</v>
      </c>
    </row>
    <row r="2" spans="1:4" x14ac:dyDescent="0.35">
      <c r="A2" s="3" t="s">
        <v>61</v>
      </c>
    </row>
    <row r="3" spans="1:4" s="5" customFormat="1" x14ac:dyDescent="0.35">
      <c r="A3" s="4" t="s">
        <v>89</v>
      </c>
      <c r="B3" s="4" t="s">
        <v>86</v>
      </c>
      <c r="C3" s="4" t="s">
        <v>87</v>
      </c>
      <c r="D3" s="4" t="s">
        <v>88</v>
      </c>
    </row>
    <row r="4" spans="1:4" x14ac:dyDescent="0.35">
      <c r="A4" s="1" t="s">
        <v>62</v>
      </c>
      <c r="B4" s="1">
        <v>120</v>
      </c>
      <c r="C4" s="1">
        <v>1000</v>
      </c>
      <c r="D4" s="1">
        <f>C4*B4</f>
        <v>120000</v>
      </c>
    </row>
    <row r="5" spans="1:4" x14ac:dyDescent="0.35">
      <c r="A5" s="1" t="s">
        <v>63</v>
      </c>
      <c r="B5" s="1">
        <v>60</v>
      </c>
      <c r="C5" s="1">
        <v>1000</v>
      </c>
      <c r="D5" s="1">
        <f t="shared" ref="D5:D27" si="0">C5*B5</f>
        <v>60000</v>
      </c>
    </row>
    <row r="6" spans="1:4" x14ac:dyDescent="0.35">
      <c r="A6" s="1" t="s">
        <v>64</v>
      </c>
      <c r="B6" s="1">
        <v>100</v>
      </c>
      <c r="C6" s="1">
        <v>1000</v>
      </c>
      <c r="D6" s="1">
        <f t="shared" si="0"/>
        <v>100000</v>
      </c>
    </row>
    <row r="7" spans="1:4" x14ac:dyDescent="0.35">
      <c r="A7" s="1" t="s">
        <v>65</v>
      </c>
      <c r="B7" s="1">
        <v>120</v>
      </c>
      <c r="C7" s="1">
        <v>500</v>
      </c>
      <c r="D7" s="1">
        <f t="shared" si="0"/>
        <v>60000</v>
      </c>
    </row>
    <row r="8" spans="1:4" x14ac:dyDescent="0.35">
      <c r="A8" s="1" t="s">
        <v>66</v>
      </c>
      <c r="B8" s="1">
        <v>140</v>
      </c>
      <c r="C8" s="1">
        <v>160</v>
      </c>
      <c r="D8" s="1">
        <f t="shared" si="0"/>
        <v>22400</v>
      </c>
    </row>
    <row r="9" spans="1:4" x14ac:dyDescent="0.35">
      <c r="A9" s="1" t="s">
        <v>67</v>
      </c>
      <c r="B9" s="1">
        <v>160</v>
      </c>
      <c r="C9" s="1">
        <v>160</v>
      </c>
      <c r="D9" s="1">
        <f t="shared" si="0"/>
        <v>25600</v>
      </c>
    </row>
    <row r="10" spans="1:4" x14ac:dyDescent="0.35">
      <c r="A10" s="1" t="s">
        <v>68</v>
      </c>
      <c r="B10" s="1">
        <v>70</v>
      </c>
      <c r="C10" s="1">
        <v>130</v>
      </c>
      <c r="D10" s="1">
        <f t="shared" si="0"/>
        <v>9100</v>
      </c>
    </row>
    <row r="11" spans="1:4" x14ac:dyDescent="0.35">
      <c r="A11" s="1" t="s">
        <v>69</v>
      </c>
      <c r="B11" s="1">
        <v>120</v>
      </c>
      <c r="C11" s="1">
        <v>40</v>
      </c>
      <c r="D11" s="1">
        <f t="shared" si="0"/>
        <v>4800</v>
      </c>
    </row>
    <row r="12" spans="1:4" x14ac:dyDescent="0.35">
      <c r="A12" s="1" t="s">
        <v>70</v>
      </c>
      <c r="B12" s="1">
        <v>80</v>
      </c>
      <c r="C12" s="1">
        <v>30</v>
      </c>
      <c r="D12" s="1">
        <f t="shared" si="0"/>
        <v>2400</v>
      </c>
    </row>
    <row r="13" spans="1:4" x14ac:dyDescent="0.35">
      <c r="A13" s="1" t="s">
        <v>71</v>
      </c>
      <c r="B13" s="1">
        <v>60</v>
      </c>
      <c r="C13" s="1">
        <v>600</v>
      </c>
      <c r="D13" s="1">
        <f t="shared" si="0"/>
        <v>36000</v>
      </c>
    </row>
    <row r="14" spans="1:4" x14ac:dyDescent="0.35">
      <c r="A14" s="1" t="s">
        <v>72</v>
      </c>
      <c r="B14" s="1">
        <v>24</v>
      </c>
      <c r="C14" s="1">
        <v>1500</v>
      </c>
      <c r="D14" s="1">
        <f t="shared" si="0"/>
        <v>36000</v>
      </c>
    </row>
    <row r="15" spans="1:4" x14ac:dyDescent="0.35">
      <c r="A15" s="1" t="s">
        <v>73</v>
      </c>
      <c r="B15" s="1">
        <v>36</v>
      </c>
      <c r="C15" s="1">
        <v>300</v>
      </c>
      <c r="D15" s="1">
        <f t="shared" si="0"/>
        <v>10800</v>
      </c>
    </row>
    <row r="16" spans="1:4" x14ac:dyDescent="0.35">
      <c r="A16" s="1" t="s">
        <v>74</v>
      </c>
      <c r="B16" s="1">
        <v>24</v>
      </c>
      <c r="C16" s="1">
        <v>250</v>
      </c>
      <c r="D16" s="1">
        <f t="shared" si="0"/>
        <v>6000</v>
      </c>
    </row>
    <row r="17" spans="1:4" x14ac:dyDescent="0.35">
      <c r="A17" s="1" t="s">
        <v>75</v>
      </c>
      <c r="B17" s="1">
        <v>24</v>
      </c>
      <c r="C17" s="1">
        <v>350</v>
      </c>
      <c r="D17" s="1">
        <f t="shared" si="0"/>
        <v>8400</v>
      </c>
    </row>
    <row r="18" spans="1:4" x14ac:dyDescent="0.35">
      <c r="A18" s="1" t="s">
        <v>76</v>
      </c>
      <c r="B18" s="1">
        <v>18</v>
      </c>
      <c r="C18" s="1">
        <v>200</v>
      </c>
      <c r="D18" s="1">
        <f t="shared" si="0"/>
        <v>3600</v>
      </c>
    </row>
    <row r="19" spans="1:4" x14ac:dyDescent="0.35">
      <c r="A19" s="1" t="s">
        <v>77</v>
      </c>
      <c r="B19" s="1">
        <v>60</v>
      </c>
      <c r="C19" s="1">
        <v>350</v>
      </c>
      <c r="D19" s="1">
        <f t="shared" si="0"/>
        <v>21000</v>
      </c>
    </row>
    <row r="20" spans="1:4" x14ac:dyDescent="0.35">
      <c r="A20" s="1" t="s">
        <v>78</v>
      </c>
      <c r="B20" s="1">
        <v>60</v>
      </c>
      <c r="C20" s="1">
        <v>330</v>
      </c>
      <c r="D20" s="1">
        <f t="shared" si="0"/>
        <v>19800</v>
      </c>
    </row>
    <row r="21" spans="1:4" x14ac:dyDescent="0.35">
      <c r="A21" s="1" t="s">
        <v>79</v>
      </c>
      <c r="B21" s="1">
        <v>120</v>
      </c>
      <c r="C21" s="1">
        <v>150</v>
      </c>
      <c r="D21" s="1">
        <f t="shared" si="0"/>
        <v>18000</v>
      </c>
    </row>
    <row r="22" spans="1:4" x14ac:dyDescent="0.35">
      <c r="A22" s="1" t="s">
        <v>80</v>
      </c>
      <c r="B22" s="1">
        <v>48</v>
      </c>
      <c r="C22" s="1">
        <v>150</v>
      </c>
      <c r="D22" s="1">
        <f t="shared" si="0"/>
        <v>7200</v>
      </c>
    </row>
    <row r="23" spans="1:4" x14ac:dyDescent="0.35">
      <c r="A23" s="1" t="s">
        <v>81</v>
      </c>
      <c r="B23" s="1">
        <v>24</v>
      </c>
      <c r="C23" s="1">
        <v>150</v>
      </c>
      <c r="D23" s="1">
        <f t="shared" si="0"/>
        <v>3600</v>
      </c>
    </row>
    <row r="24" spans="1:4" x14ac:dyDescent="0.35">
      <c r="A24" s="1" t="s">
        <v>82</v>
      </c>
      <c r="B24" s="1">
        <v>24</v>
      </c>
      <c r="C24" s="1">
        <v>120</v>
      </c>
      <c r="D24" s="1">
        <f t="shared" si="0"/>
        <v>2880</v>
      </c>
    </row>
    <row r="25" spans="1:4" x14ac:dyDescent="0.35">
      <c r="A25" s="1" t="s">
        <v>83</v>
      </c>
      <c r="B25" s="1">
        <v>30</v>
      </c>
      <c r="C25" s="1">
        <v>300</v>
      </c>
      <c r="D25" s="1">
        <f t="shared" si="0"/>
        <v>9000</v>
      </c>
    </row>
    <row r="26" spans="1:4" x14ac:dyDescent="0.35">
      <c r="A26" s="1" t="s">
        <v>84</v>
      </c>
      <c r="B26" s="1">
        <v>24</v>
      </c>
      <c r="C26" s="1">
        <v>120</v>
      </c>
      <c r="D26" s="1">
        <f t="shared" si="0"/>
        <v>2880</v>
      </c>
    </row>
    <row r="27" spans="1:4" x14ac:dyDescent="0.35">
      <c r="A27" s="1" t="s">
        <v>85</v>
      </c>
      <c r="B27" s="1">
        <v>36</v>
      </c>
      <c r="C27" s="1">
        <v>50</v>
      </c>
      <c r="D27" s="1">
        <f t="shared" si="0"/>
        <v>1800</v>
      </c>
    </row>
    <row r="28" spans="1:4" s="5" customFormat="1" x14ac:dyDescent="0.35">
      <c r="A28" s="4" t="s">
        <v>4</v>
      </c>
      <c r="B28" s="4">
        <f>SUM(B4:B27)</f>
        <v>1582</v>
      </c>
      <c r="C28" s="4"/>
      <c r="D28" s="4">
        <f t="shared" ref="D28" si="1">SUM(D4:D27)</f>
        <v>591260</v>
      </c>
    </row>
    <row r="31" spans="1:4" s="5" customFormat="1" x14ac:dyDescent="0.35">
      <c r="A31" s="6" t="s">
        <v>90</v>
      </c>
      <c r="B31" s="4" t="s">
        <v>86</v>
      </c>
      <c r="C31" s="4" t="s">
        <v>87</v>
      </c>
      <c r="D31" s="4" t="s">
        <v>88</v>
      </c>
    </row>
    <row r="32" spans="1:4" x14ac:dyDescent="0.35">
      <c r="A32" s="1" t="s">
        <v>91</v>
      </c>
      <c r="B32" s="1">
        <v>20</v>
      </c>
      <c r="C32" s="1">
        <v>2400</v>
      </c>
      <c r="D32" s="1">
        <f>C32*B32</f>
        <v>48000</v>
      </c>
    </row>
    <row r="33" spans="1:4" x14ac:dyDescent="0.35">
      <c r="A33" s="1" t="s">
        <v>92</v>
      </c>
      <c r="B33" s="1">
        <v>20</v>
      </c>
      <c r="C33" s="1">
        <v>500</v>
      </c>
      <c r="D33" s="1">
        <f t="shared" ref="D33:D39" si="2">C33*B33</f>
        <v>10000</v>
      </c>
    </row>
    <row r="34" spans="1:4" x14ac:dyDescent="0.35">
      <c r="A34" s="1" t="s">
        <v>93</v>
      </c>
      <c r="B34" s="1">
        <v>20</v>
      </c>
      <c r="C34" s="1">
        <v>300</v>
      </c>
      <c r="D34" s="1">
        <f t="shared" si="2"/>
        <v>6000</v>
      </c>
    </row>
    <row r="35" spans="1:4" x14ac:dyDescent="0.35">
      <c r="A35" s="1" t="s">
        <v>94</v>
      </c>
      <c r="B35" s="1">
        <v>24</v>
      </c>
      <c r="C35" s="1">
        <v>400</v>
      </c>
      <c r="D35" s="1">
        <f t="shared" si="2"/>
        <v>9600</v>
      </c>
    </row>
    <row r="36" spans="1:4" x14ac:dyDescent="0.35">
      <c r="A36" s="1" t="s">
        <v>95</v>
      </c>
      <c r="B36" s="1">
        <v>20</v>
      </c>
      <c r="C36" s="1">
        <v>500</v>
      </c>
      <c r="D36" s="1">
        <f t="shared" si="2"/>
        <v>10000</v>
      </c>
    </row>
    <row r="37" spans="1:4" x14ac:dyDescent="0.35">
      <c r="A37" s="1" t="s">
        <v>96</v>
      </c>
      <c r="B37" s="1">
        <v>150</v>
      </c>
      <c r="C37" s="1">
        <v>90</v>
      </c>
      <c r="D37" s="1">
        <f t="shared" si="2"/>
        <v>13500</v>
      </c>
    </row>
    <row r="38" spans="1:4" x14ac:dyDescent="0.35">
      <c r="A38" s="1" t="s">
        <v>97</v>
      </c>
      <c r="B38" s="1">
        <v>15</v>
      </c>
      <c r="C38" s="1">
        <v>1000</v>
      </c>
      <c r="D38" s="1">
        <f t="shared" si="2"/>
        <v>15000</v>
      </c>
    </row>
    <row r="39" spans="1:4" x14ac:dyDescent="0.35">
      <c r="A39" s="1" t="s">
        <v>98</v>
      </c>
      <c r="B39" s="1">
        <v>3</v>
      </c>
      <c r="C39" s="1">
        <v>4200</v>
      </c>
      <c r="D39" s="1">
        <f t="shared" si="2"/>
        <v>12600</v>
      </c>
    </row>
    <row r="40" spans="1:4" s="5" customFormat="1" x14ac:dyDescent="0.35">
      <c r="A40" s="4" t="s">
        <v>4</v>
      </c>
      <c r="B40" s="4">
        <f t="shared" ref="B40" si="3">SUM(B32:B39)</f>
        <v>272</v>
      </c>
      <c r="C40" s="4"/>
      <c r="D40" s="4">
        <f>SUM(D32:D39)</f>
        <v>124700</v>
      </c>
    </row>
    <row r="42" spans="1:4" s="5" customFormat="1" x14ac:dyDescent="0.35">
      <c r="A42" s="6" t="s">
        <v>99</v>
      </c>
      <c r="B42" s="4" t="s">
        <v>86</v>
      </c>
      <c r="C42" s="4" t="s">
        <v>87</v>
      </c>
      <c r="D42" s="4" t="s">
        <v>88</v>
      </c>
    </row>
    <row r="43" spans="1:4" x14ac:dyDescent="0.35">
      <c r="A43" s="1" t="s">
        <v>100</v>
      </c>
      <c r="B43" s="1">
        <v>10000</v>
      </c>
      <c r="C43" s="1">
        <v>13</v>
      </c>
      <c r="D43" s="1">
        <f>C43*B43</f>
        <v>130000</v>
      </c>
    </row>
    <row r="44" spans="1:4" x14ac:dyDescent="0.35">
      <c r="A44" s="1" t="s">
        <v>101</v>
      </c>
      <c r="B44" s="1">
        <v>10000</v>
      </c>
      <c r="C44" s="1">
        <v>12</v>
      </c>
      <c r="D44" s="1">
        <f t="shared" ref="D44:D48" si="4">C44*B44</f>
        <v>120000</v>
      </c>
    </row>
    <row r="45" spans="1:4" x14ac:dyDescent="0.35">
      <c r="A45" s="1" t="s">
        <v>102</v>
      </c>
      <c r="B45" s="1">
        <v>10000</v>
      </c>
      <c r="C45" s="1">
        <v>4</v>
      </c>
      <c r="D45" s="1">
        <f t="shared" si="4"/>
        <v>40000</v>
      </c>
    </row>
    <row r="46" spans="1:4" x14ac:dyDescent="0.35">
      <c r="A46" s="1" t="s">
        <v>103</v>
      </c>
      <c r="B46" s="1">
        <v>3000</v>
      </c>
      <c r="C46" s="1">
        <v>5</v>
      </c>
      <c r="D46" s="1">
        <f t="shared" si="4"/>
        <v>15000</v>
      </c>
    </row>
    <row r="47" spans="1:4" x14ac:dyDescent="0.35">
      <c r="A47" s="1" t="s">
        <v>104</v>
      </c>
      <c r="B47" s="1">
        <v>3000</v>
      </c>
      <c r="C47" s="1">
        <v>2</v>
      </c>
      <c r="D47" s="1">
        <f t="shared" si="4"/>
        <v>6000</v>
      </c>
    </row>
    <row r="48" spans="1:4" x14ac:dyDescent="0.35">
      <c r="A48" s="1" t="s">
        <v>105</v>
      </c>
      <c r="B48" s="1">
        <v>10000</v>
      </c>
      <c r="C48" s="1">
        <v>1.5</v>
      </c>
      <c r="D48" s="1">
        <f t="shared" si="4"/>
        <v>15000</v>
      </c>
    </row>
    <row r="49" spans="1:4" s="5" customFormat="1" x14ac:dyDescent="0.35">
      <c r="A49" s="4" t="s">
        <v>4</v>
      </c>
      <c r="B49" s="4">
        <f>SUM(B43:B48)</f>
        <v>46000</v>
      </c>
      <c r="C49" s="4"/>
      <c r="D49" s="4">
        <f>SUM(D43:D48)</f>
        <v>326000</v>
      </c>
    </row>
    <row r="50" spans="1:4" s="5" customFormat="1" x14ac:dyDescent="0.35">
      <c r="A50" s="4" t="s">
        <v>106</v>
      </c>
      <c r="B50" s="4"/>
      <c r="C50" s="4"/>
      <c r="D50" s="4">
        <f>D49+D40+D28</f>
        <v>1041960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4" sqref="A14"/>
    </sheetView>
  </sheetViews>
  <sheetFormatPr defaultRowHeight="14.5" x14ac:dyDescent="0.35"/>
  <cols>
    <col min="1" max="1" width="48.54296875" customWidth="1"/>
  </cols>
  <sheetData>
    <row r="1" spans="1:2" x14ac:dyDescent="0.35">
      <c r="A1" s="3" t="s">
        <v>50</v>
      </c>
    </row>
    <row r="2" spans="1:2" x14ac:dyDescent="0.35">
      <c r="A2" s="3" t="s">
        <v>51</v>
      </c>
    </row>
    <row r="4" spans="1:2" x14ac:dyDescent="0.35">
      <c r="A4" s="1" t="s">
        <v>259</v>
      </c>
      <c r="B4" s="1">
        <v>500000</v>
      </c>
    </row>
    <row r="5" spans="1:2" x14ac:dyDescent="0.35">
      <c r="A5" s="1" t="s">
        <v>52</v>
      </c>
      <c r="B5" s="1">
        <v>50000</v>
      </c>
    </row>
    <row r="6" spans="1:2" x14ac:dyDescent="0.35">
      <c r="A6" s="1" t="s">
        <v>53</v>
      </c>
      <c r="B6" s="1">
        <v>80000</v>
      </c>
    </row>
    <row r="7" spans="1:2" x14ac:dyDescent="0.35">
      <c r="A7" s="1" t="s">
        <v>54</v>
      </c>
      <c r="B7" s="1">
        <v>300000</v>
      </c>
    </row>
    <row r="8" spans="1:2" x14ac:dyDescent="0.35">
      <c r="A8" s="1" t="s">
        <v>55</v>
      </c>
      <c r="B8" s="1">
        <v>300000</v>
      </c>
    </row>
    <row r="9" spans="1:2" x14ac:dyDescent="0.35">
      <c r="A9" s="1" t="s">
        <v>56</v>
      </c>
      <c r="B9" s="1">
        <v>500000</v>
      </c>
    </row>
    <row r="10" spans="1:2" x14ac:dyDescent="0.35">
      <c r="A10" s="1" t="s">
        <v>57</v>
      </c>
      <c r="B10" s="1">
        <v>30000</v>
      </c>
    </row>
    <row r="11" spans="1:2" x14ac:dyDescent="0.35">
      <c r="A11" s="1" t="s">
        <v>58</v>
      </c>
      <c r="B11" s="1">
        <v>60000</v>
      </c>
    </row>
    <row r="12" spans="1:2" x14ac:dyDescent="0.35">
      <c r="B12" s="1">
        <f>SUM(B4:B11)</f>
        <v>1820000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15" sqref="C15"/>
    </sheetView>
  </sheetViews>
  <sheetFormatPr defaultRowHeight="14.5" x14ac:dyDescent="0.35"/>
  <cols>
    <col min="1" max="1" width="55.81640625" customWidth="1"/>
  </cols>
  <sheetData>
    <row r="1" spans="1:2" x14ac:dyDescent="0.35">
      <c r="A1" s="3" t="s">
        <v>59</v>
      </c>
    </row>
    <row r="2" spans="1:2" x14ac:dyDescent="0.35">
      <c r="A2" s="3" t="s">
        <v>16</v>
      </c>
    </row>
    <row r="4" spans="1:2" x14ac:dyDescent="0.35">
      <c r="A4" s="1" t="s">
        <v>38</v>
      </c>
      <c r="B4" s="1">
        <v>50000</v>
      </c>
    </row>
    <row r="5" spans="1:2" x14ac:dyDescent="0.35">
      <c r="A5" s="1" t="s">
        <v>39</v>
      </c>
      <c r="B5" s="1">
        <v>80000</v>
      </c>
    </row>
    <row r="6" spans="1:2" x14ac:dyDescent="0.35">
      <c r="A6" s="2" t="s">
        <v>40</v>
      </c>
      <c r="B6" s="2">
        <v>60000</v>
      </c>
    </row>
    <row r="7" spans="1:2" x14ac:dyDescent="0.35">
      <c r="A7" s="2" t="s">
        <v>41</v>
      </c>
      <c r="B7" s="2">
        <v>40000</v>
      </c>
    </row>
    <row r="8" spans="1:2" x14ac:dyDescent="0.35">
      <c r="A8" s="2" t="s">
        <v>250</v>
      </c>
      <c r="B8" s="2">
        <v>50000</v>
      </c>
    </row>
    <row r="9" spans="1:2" x14ac:dyDescent="0.35">
      <c r="A9" s="2" t="s">
        <v>42</v>
      </c>
      <c r="B9" s="2">
        <v>60000</v>
      </c>
    </row>
    <row r="10" spans="1:2" x14ac:dyDescent="0.35">
      <c r="A10" s="2"/>
      <c r="B10" s="2"/>
    </row>
    <row r="11" spans="1:2" x14ac:dyDescent="0.35">
      <c r="A11" s="1" t="s">
        <v>43</v>
      </c>
      <c r="B11" s="1">
        <v>100000</v>
      </c>
    </row>
    <row r="12" spans="1:2" x14ac:dyDescent="0.35">
      <c r="A12" s="1" t="s">
        <v>44</v>
      </c>
      <c r="B12" s="1">
        <v>150000</v>
      </c>
    </row>
    <row r="13" spans="1:2" x14ac:dyDescent="0.35">
      <c r="A13" s="1" t="s">
        <v>45</v>
      </c>
      <c r="B13" s="1">
        <v>100000</v>
      </c>
    </row>
    <row r="14" spans="1:2" x14ac:dyDescent="0.35">
      <c r="A14" s="1" t="s">
        <v>46</v>
      </c>
      <c r="B14" s="1">
        <v>400000</v>
      </c>
    </row>
    <row r="15" spans="1:2" x14ac:dyDescent="0.35">
      <c r="A15" s="1" t="s">
        <v>47</v>
      </c>
      <c r="B15" s="1">
        <v>80000</v>
      </c>
    </row>
    <row r="16" spans="1:2" x14ac:dyDescent="0.35">
      <c r="A16" s="1" t="s">
        <v>48</v>
      </c>
      <c r="B16" s="1">
        <v>70000</v>
      </c>
    </row>
    <row r="17" spans="1:2" x14ac:dyDescent="0.35">
      <c r="A17" s="1" t="s">
        <v>49</v>
      </c>
      <c r="B17" s="1">
        <v>150000</v>
      </c>
    </row>
    <row r="18" spans="1:2" x14ac:dyDescent="0.35">
      <c r="B18" s="1">
        <f>B17+B16+B15+B14+B13+B12+B11+B5+B4</f>
        <v>1180000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workbookViewId="0">
      <selection activeCell="D26" sqref="D26"/>
    </sheetView>
  </sheetViews>
  <sheetFormatPr defaultRowHeight="14.5" x14ac:dyDescent="0.35"/>
  <cols>
    <col min="1" max="1" width="43.1796875" customWidth="1"/>
    <col min="3" max="3" width="9.6328125" customWidth="1"/>
  </cols>
  <sheetData>
    <row r="1" spans="1:4" x14ac:dyDescent="0.35">
      <c r="A1" s="3" t="s">
        <v>219</v>
      </c>
    </row>
    <row r="2" spans="1:4" x14ac:dyDescent="0.35">
      <c r="A2" s="3" t="s">
        <v>220</v>
      </c>
    </row>
    <row r="3" spans="1:4" x14ac:dyDescent="0.35">
      <c r="A3" s="4" t="s">
        <v>89</v>
      </c>
      <c r="B3" s="4" t="s">
        <v>86</v>
      </c>
      <c r="C3" s="4" t="s">
        <v>221</v>
      </c>
      <c r="D3" s="4" t="s">
        <v>88</v>
      </c>
    </row>
    <row r="4" spans="1:4" s="10" customFormat="1" x14ac:dyDescent="0.35">
      <c r="A4" s="9" t="s">
        <v>227</v>
      </c>
      <c r="B4" s="9">
        <v>1</v>
      </c>
      <c r="C4" s="9">
        <v>60000</v>
      </c>
      <c r="D4" s="9">
        <v>80000</v>
      </c>
    </row>
    <row r="5" spans="1:4" s="5" customFormat="1" x14ac:dyDescent="0.35">
      <c r="A5" s="4" t="s">
        <v>228</v>
      </c>
      <c r="B5" s="4"/>
      <c r="C5" s="4"/>
      <c r="D5" s="4">
        <v>314000</v>
      </c>
    </row>
    <row r="6" spans="1:4" x14ac:dyDescent="0.35">
      <c r="A6" s="1" t="s">
        <v>222</v>
      </c>
      <c r="B6" s="1">
        <v>1</v>
      </c>
      <c r="C6" s="1">
        <v>60000</v>
      </c>
      <c r="D6" s="1">
        <f t="shared" ref="D6:D16" si="0">C6*B6</f>
        <v>60000</v>
      </c>
    </row>
    <row r="7" spans="1:4" x14ac:dyDescent="0.35">
      <c r="A7" s="1" t="s">
        <v>223</v>
      </c>
      <c r="B7" s="1">
        <v>1</v>
      </c>
      <c r="C7" s="1">
        <v>40000</v>
      </c>
      <c r="D7" s="1">
        <f t="shared" si="0"/>
        <v>40000</v>
      </c>
    </row>
    <row r="8" spans="1:4" x14ac:dyDescent="0.35">
      <c r="A8" s="1" t="s">
        <v>225</v>
      </c>
      <c r="B8" s="1">
        <v>4</v>
      </c>
      <c r="C8" s="1">
        <v>30000</v>
      </c>
      <c r="D8" s="1">
        <f t="shared" si="0"/>
        <v>120000</v>
      </c>
    </row>
    <row r="9" spans="1:4" x14ac:dyDescent="0.35">
      <c r="A9" s="1" t="s">
        <v>224</v>
      </c>
      <c r="B9" s="1">
        <v>2</v>
      </c>
      <c r="C9" s="1">
        <v>30000</v>
      </c>
      <c r="D9" s="1">
        <f t="shared" si="0"/>
        <v>60000</v>
      </c>
    </row>
    <row r="10" spans="1:4" x14ac:dyDescent="0.35">
      <c r="A10" s="1" t="s">
        <v>226</v>
      </c>
      <c r="B10" s="1">
        <v>2</v>
      </c>
      <c r="C10" s="1">
        <v>17000</v>
      </c>
      <c r="D10" s="1">
        <f t="shared" si="0"/>
        <v>34000</v>
      </c>
    </row>
    <row r="11" spans="1:4" s="5" customFormat="1" x14ac:dyDescent="0.35">
      <c r="A11" s="4" t="s">
        <v>229</v>
      </c>
      <c r="B11" s="4"/>
      <c r="C11" s="4"/>
      <c r="D11" s="4">
        <f>D12+D13+D14+D15+D16</f>
        <v>304000</v>
      </c>
    </row>
    <row r="12" spans="1:4" x14ac:dyDescent="0.35">
      <c r="A12" s="1" t="s">
        <v>230</v>
      </c>
      <c r="B12" s="1">
        <v>2</v>
      </c>
      <c r="C12" s="1">
        <v>35000</v>
      </c>
      <c r="D12" s="1">
        <f t="shared" si="0"/>
        <v>70000</v>
      </c>
    </row>
    <row r="13" spans="1:4" x14ac:dyDescent="0.35">
      <c r="A13" s="1" t="s">
        <v>231</v>
      </c>
      <c r="B13" s="1">
        <v>2</v>
      </c>
      <c r="C13" s="1">
        <v>30000</v>
      </c>
      <c r="D13" s="1">
        <f t="shared" si="0"/>
        <v>60000</v>
      </c>
    </row>
    <row r="14" spans="1:4" x14ac:dyDescent="0.35">
      <c r="A14" s="1" t="s">
        <v>232</v>
      </c>
      <c r="B14" s="1">
        <v>2</v>
      </c>
      <c r="C14" s="1">
        <v>25000</v>
      </c>
      <c r="D14" s="1">
        <f t="shared" si="0"/>
        <v>50000</v>
      </c>
    </row>
    <row r="15" spans="1:4" x14ac:dyDescent="0.35">
      <c r="A15" s="1" t="s">
        <v>233</v>
      </c>
      <c r="B15" s="1">
        <v>6</v>
      </c>
      <c r="C15" s="1">
        <v>15000</v>
      </c>
      <c r="D15" s="1">
        <f t="shared" si="0"/>
        <v>90000</v>
      </c>
    </row>
    <row r="16" spans="1:4" x14ac:dyDescent="0.35">
      <c r="A16" s="1" t="s">
        <v>234</v>
      </c>
      <c r="B16" s="1">
        <v>2</v>
      </c>
      <c r="C16" s="1">
        <v>17000</v>
      </c>
      <c r="D16" s="1">
        <f t="shared" si="0"/>
        <v>34000</v>
      </c>
    </row>
    <row r="17" spans="1:4" x14ac:dyDescent="0.35">
      <c r="A17" s="1"/>
      <c r="B17" s="1"/>
      <c r="C17" s="1"/>
      <c r="D17" s="1"/>
    </row>
    <row r="18" spans="1:4" x14ac:dyDescent="0.35">
      <c r="A18" s="1"/>
      <c r="B18" s="1"/>
      <c r="C18" s="1"/>
      <c r="D18" s="4">
        <v>90000</v>
      </c>
    </row>
    <row r="19" spans="1:4" x14ac:dyDescent="0.35">
      <c r="A19" s="1" t="s">
        <v>235</v>
      </c>
      <c r="B19" s="1">
        <v>2</v>
      </c>
      <c r="C19" s="1">
        <v>20000</v>
      </c>
      <c r="D19" s="1">
        <f>C19*B19</f>
        <v>40000</v>
      </c>
    </row>
    <row r="20" spans="1:4" x14ac:dyDescent="0.35">
      <c r="A20" s="11" t="s">
        <v>239</v>
      </c>
      <c r="B20" s="11">
        <v>1</v>
      </c>
      <c r="C20" s="11">
        <v>25000</v>
      </c>
      <c r="D20" s="1">
        <f t="shared" ref="D20:D23" si="1">C20*B20</f>
        <v>25000</v>
      </c>
    </row>
    <row r="21" spans="1:4" x14ac:dyDescent="0.35">
      <c r="A21" s="11" t="s">
        <v>240</v>
      </c>
      <c r="B21" s="11">
        <v>1</v>
      </c>
      <c r="C21">
        <v>5000</v>
      </c>
      <c r="D21" s="1">
        <f t="shared" si="1"/>
        <v>5000</v>
      </c>
    </row>
    <row r="22" spans="1:4" x14ac:dyDescent="0.35">
      <c r="A22" s="11" t="s">
        <v>241</v>
      </c>
      <c r="B22" s="11">
        <v>1</v>
      </c>
      <c r="C22">
        <v>5000</v>
      </c>
      <c r="D22" s="1">
        <f t="shared" si="1"/>
        <v>5000</v>
      </c>
    </row>
    <row r="23" spans="1:4" x14ac:dyDescent="0.35">
      <c r="A23" s="11" t="s">
        <v>16</v>
      </c>
      <c r="B23" s="11">
        <v>1</v>
      </c>
      <c r="C23">
        <v>15000</v>
      </c>
      <c r="D23" s="1">
        <f t="shared" si="1"/>
        <v>15000</v>
      </c>
    </row>
    <row r="24" spans="1:4" x14ac:dyDescent="0.35">
      <c r="D24" s="11"/>
    </row>
    <row r="25" spans="1:4" x14ac:dyDescent="0.35">
      <c r="D25" s="11">
        <f>D18+D11+D5+D4</f>
        <v>788000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16" sqref="E16"/>
    </sheetView>
  </sheetViews>
  <sheetFormatPr defaultRowHeight="14.5" x14ac:dyDescent="0.35"/>
  <cols>
    <col min="1" max="1" width="48.54296875" customWidth="1"/>
  </cols>
  <sheetData>
    <row r="1" spans="1:2" x14ac:dyDescent="0.35">
      <c r="A1" s="3" t="s">
        <v>236</v>
      </c>
    </row>
    <row r="2" spans="1:2" x14ac:dyDescent="0.35">
      <c r="A2" s="3" t="s">
        <v>57</v>
      </c>
    </row>
    <row r="4" spans="1:2" x14ac:dyDescent="0.35">
      <c r="A4" s="1" t="s">
        <v>237</v>
      </c>
      <c r="B4" s="1">
        <v>30000</v>
      </c>
    </row>
    <row r="5" spans="1:2" x14ac:dyDescent="0.35">
      <c r="A5" s="1" t="s">
        <v>238</v>
      </c>
      <c r="B5" s="1">
        <v>35000</v>
      </c>
    </row>
    <row r="6" spans="1:2" x14ac:dyDescent="0.35">
      <c r="A6" s="1" t="s">
        <v>242</v>
      </c>
      <c r="B6" s="1">
        <v>12000</v>
      </c>
    </row>
    <row r="7" spans="1:2" x14ac:dyDescent="0.35">
      <c r="B7" s="1">
        <f>SUM(B4:B6)</f>
        <v>77000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выкуп</vt:lpstr>
      <vt:lpstr>стройка</vt:lpstr>
      <vt:lpstr>дизайн.мебель</vt:lpstr>
      <vt:lpstr>кухня</vt:lpstr>
      <vt:lpstr>посуда</vt:lpstr>
      <vt:lpstr>организация</vt:lpstr>
      <vt:lpstr>маркетинг</vt:lpstr>
      <vt:lpstr>ФОТ</vt:lpstr>
      <vt:lpstr>Налоги</vt:lpstr>
      <vt:lpstr>выручка</vt:lpstr>
      <vt:lpstr>прибыль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2019-04-29T21:20:44Z</dcterms:modified>
</cp:coreProperties>
</file>